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576" windowHeight="12504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54" i="1" l="1"/>
  <c r="D6" i="1"/>
  <c r="D7" i="1"/>
  <c r="D108" i="1"/>
  <c r="D105" i="1"/>
  <c r="E105" i="1" s="1"/>
  <c r="D106" i="1"/>
  <c r="E106" i="1" s="1"/>
  <c r="E107" i="1"/>
  <c r="D103" i="1" l="1"/>
  <c r="D101" i="1"/>
  <c r="D99" i="1"/>
  <c r="D97" i="1"/>
  <c r="D93" i="1"/>
  <c r="D91" i="1"/>
  <c r="D89" i="1"/>
  <c r="D87" i="1"/>
  <c r="D85" i="1"/>
  <c r="D83" i="1"/>
  <c r="D64" i="1"/>
  <c r="D65" i="1"/>
  <c r="D68" i="1"/>
  <c r="D72" i="1"/>
  <c r="E72" i="1"/>
  <c r="E73" i="1"/>
  <c r="D74" i="1" l="1"/>
  <c r="D75" i="1"/>
  <c r="D69" i="1"/>
  <c r="D66" i="1"/>
  <c r="D62" i="1"/>
  <c r="D61" i="1" s="1"/>
  <c r="D60" i="1" s="1"/>
  <c r="D55" i="1"/>
  <c r="D58" i="1"/>
  <c r="D40" i="1"/>
  <c r="D44" i="1"/>
  <c r="D41" i="1"/>
  <c r="D38" i="1"/>
  <c r="D37" i="1" s="1"/>
  <c r="D35" i="1"/>
  <c r="D32" i="1" s="1"/>
  <c r="D33" i="1"/>
  <c r="D28" i="1"/>
  <c r="D26" i="1"/>
  <c r="D25" i="1" s="1"/>
  <c r="D8" i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8" i="1"/>
  <c r="E109" i="1"/>
  <c r="E110" i="1"/>
  <c r="E111" i="1"/>
  <c r="E112" i="1"/>
  <c r="E113" i="1"/>
  <c r="E114" i="1"/>
  <c r="E115" i="1"/>
  <c r="E119" i="1"/>
  <c r="E120" i="1"/>
  <c r="E121" i="1"/>
  <c r="E122" i="1"/>
  <c r="E123" i="1"/>
  <c r="E124" i="1"/>
  <c r="E125" i="1"/>
  <c r="E126" i="1"/>
  <c r="E127" i="1"/>
  <c r="E128" i="1"/>
  <c r="E129" i="1"/>
  <c r="E131" i="1"/>
  <c r="E132" i="1"/>
  <c r="E133" i="1"/>
  <c r="E134" i="1"/>
  <c r="E136" i="1"/>
  <c r="E137" i="1"/>
  <c r="E138" i="1"/>
  <c r="E139" i="1"/>
  <c r="E140" i="1"/>
  <c r="E141" i="1"/>
  <c r="E142" i="1"/>
  <c r="E6" i="1"/>
  <c r="D118" i="1"/>
  <c r="E118" i="1" s="1"/>
  <c r="D122" i="1"/>
  <c r="D130" i="1"/>
  <c r="E130" i="1" s="1"/>
  <c r="D135" i="1"/>
  <c r="E135" i="1" s="1"/>
  <c r="D117" i="1" l="1"/>
  <c r="D116" i="1" l="1"/>
  <c r="E117" i="1"/>
  <c r="E116" i="1" l="1"/>
  <c r="D143" i="1"/>
  <c r="E143" i="1" s="1"/>
</calcChain>
</file>

<file path=xl/sharedStrings.xml><?xml version="1.0" encoding="utf-8"?>
<sst xmlns="http://schemas.openxmlformats.org/spreadsheetml/2006/main" count="296" uniqueCount="284">
  <si>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</si>
  <si>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</si>
  <si>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</si>
  <si>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</si>
  <si>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</si>
  <si>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</si>
  <si>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</si>
  <si>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</si>
  <si>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</si>
  <si>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</si>
  <si>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</si>
  <si>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</si>
  <si>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</si>
  <si>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</si>
  <si>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</si>
  <si>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</si>
  <si>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</si>
  <si>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</si>
  <si>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</si>
  <si>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</si>
  <si>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</si>
  <si>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</si>
  <si>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</si>
  <si>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</si>
  <si>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</si>
  <si>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</si>
  <si>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 1 05 00000 00 0000 000</t>
  </si>
  <si>
    <t>НАЛОГИ НА СОВОКУПНЫЙ ДОХОД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</si>
  <si>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</si>
  <si>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</si>
  <si>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</si>
  <si>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</si>
  <si>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</si>
  <si>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</si>
  <si>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t xml:space="preserve"> 1 05 04000 02 0000 110 </t>
  </si>
  <si>
    <t>Налог, взимаемый в связи с применением патентной системы налогообложения</t>
  </si>
  <si>
    <t xml:space="preserve">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</si>
  <si>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</si>
  <si>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r>
      <t xml:space="preserve"> </t>
    </r>
    <r>
      <rPr>
        <b/>
        <sz val="10"/>
        <color theme="1"/>
        <rFont val="Times New Roman"/>
        <family val="1"/>
        <charset val="204"/>
      </rPr>
      <t>1 08 00000 00 0000 000</t>
    </r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</si>
  <si>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</si>
  <si>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</si>
  <si>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</si>
  <si>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</si>
  <si>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</si>
  <si>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</si>
  <si>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</si>
  <si>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 xml:space="preserve"> 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</si>
  <si>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</si>
  <si>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</si>
  <si>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</si>
  <si>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1 11 01000 00 0000 120</t>
  </si>
  <si>
    <t xml:space="preserve">Доходы в виде прибыли, приходящейся на доли в уставных (складочных) капиталах хозяйственных 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</si>
  <si>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 xml:space="preserve"> 1 11 01050 05 0000 120</t>
  </si>
  <si>
    <t xml:space="preserve">Доходы 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</si>
  <si>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</si>
  <si>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</si>
  <si>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</si>
  <si>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</si>
  <si>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</si>
  <si>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</si>
  <si>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</si>
  <si>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1 11 05020 00 0000 120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</si>
  <si>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</si>
  <si>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 1 11 05025 05 0000 120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</si>
  <si>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</si>
  <si>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 1 11 05030 00 0000 120</t>
  </si>
  <si>
    <r>
      <t xml:space="preserve"> </t>
    </r>
    <r>
      <rPr>
        <sz val="10"/>
        <color theme="1"/>
        <rFont val="Times New Roman"/>
        <family val="1"/>
        <charset val="204"/>
      </rPr>
      <t>1 11 05035 05 0000 120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</si>
  <si>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</si>
  <si>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1 11 09000 00 0000 120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</si>
  <si>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</si>
  <si>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</si>
  <si>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</si>
  <si>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</si>
  <si>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</si>
  <si>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</si>
  <si>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</si>
  <si>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</si>
  <si>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</si>
  <si>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</si>
  <si>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</si>
  <si>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</si>
  <si>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 xml:space="preserve">Плата за сбросы загрязняющих веществ в водные объекты 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</si>
  <si>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</si>
  <si>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</si>
  <si>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</si>
  <si>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 xml:space="preserve">Плата за размещение отходов производства </t>
  </si>
  <si>
    <t xml:space="preserve"> 1 14 00000 00 0000 000 </t>
  </si>
  <si>
    <t>ДОХОДЫ ОТ ПРОДАЖИ МАТЕРИАЛЬНЫХ И НЕМАТЕРИАЛЬНЫХ АКТИВОВ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</si>
  <si>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</si>
  <si>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</si>
  <si>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</si>
  <si>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>Доходы от продажи земельных участков, государственная собственность на которые не разграничена</t>
  </si>
  <si>
    <t xml:space="preserve"> 1 14 06013 05 0000 430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</si>
  <si>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</si>
  <si>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</si>
  <si>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</si>
  <si>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</si>
  <si>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</si>
  <si>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</si>
  <si>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</si>
  <si>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</si>
  <si>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1 15 00000 00 0000 000</t>
  </si>
  <si>
    <t>АДМИНИСТРАТИВНЫЕ ПЛАТЕЖИ И СБОРЫ</t>
  </si>
  <si>
    <t xml:space="preserve">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</si>
  <si>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</si>
  <si>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</si>
  <si>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</si>
  <si>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</si>
  <si>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</si>
  <si>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</si>
  <si>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</si>
  <si>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</si>
  <si>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</si>
  <si>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</si>
  <si>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</si>
  <si>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</si>
  <si>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</si>
  <si>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1 16 01200 01 0000 140</t>
  </si>
  <si>
    <t>1 16 01203 01 0000 140</t>
  </si>
  <si>
    <t>1 16 01080 01 0000 140</t>
  </si>
  <si>
    <t>1 16 01083 01 0000 140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</si>
  <si>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</si>
  <si>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</si>
  <si>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</si>
  <si>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</si>
  <si>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</si>
  <si>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</si>
  <si>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</si>
  <si>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</si>
  <si>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1 16 01330 00 0000 140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</si>
  <si>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</si>
  <si>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</si>
  <si>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</si>
  <si>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</si>
  <si>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</si>
  <si>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1 11 07000 00 0000 120</t>
  </si>
  <si>
    <t>Платежи от государственных и муниицпальных унитарных предприятий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</si>
  <si>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</si>
  <si>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</si>
  <si>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1 11 07015 05 0000 120</t>
  </si>
  <si>
    <t>1 01 02040 01 0000 110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</si>
  <si>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</si>
  <si>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</si>
  <si>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1 01 02080 01 0000 110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</si>
  <si>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</si>
  <si>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</si>
  <si>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</si>
  <si>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</si>
  <si>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</si>
  <si>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</si>
  <si>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</si>
  <si>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</si>
  <si>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</si>
  <si>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</si>
  <si>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</si>
  <si>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</si>
  <si>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</si>
  <si>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</si>
  <si>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</si>
  <si>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</si>
  <si>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</si>
  <si>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</si>
  <si>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</si>
  <si>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</si>
  <si>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</si>
  <si>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</si>
  <si>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</si>
  <si>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</si>
  <si>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</si>
  <si>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</si>
  <si>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1 16 02000 02 0000 140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</si>
  <si>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</si>
  <si>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</si>
  <si>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</si>
  <si>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</si>
  <si>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</si>
  <si>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</si>
  <si>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</si>
  <si>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</si>
  <si>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</si>
  <si>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1 13 00000 00 0000 000</t>
  </si>
  <si>
    <t>ДОХОДЫ ОТ ОКАЗАНИЯ ПЛАТНЫХ УСЛУГ 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</si>
  <si>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</si>
  <si>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</si>
  <si>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</si>
  <si>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</si>
  <si>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</si>
  <si>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</si>
  <si>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</si>
  <si>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</si>
  <si>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</si>
  <si>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</si>
  <si>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</si>
  <si>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</si>
  <si>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</si>
  <si>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</si>
  <si>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</si>
  <si>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</si>
  <si>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</si>
  <si>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</si>
  <si>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</si>
  <si>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</si>
  <si>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</si>
  <si>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</si>
  <si>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</si>
  <si>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</si>
  <si>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</si>
  <si>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</si>
  <si>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</si>
  <si>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</si>
  <si>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</si>
  <si>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</si>
  <si>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</si>
  <si>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</si>
  <si>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</si>
  <si>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</si>
  <si>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</si>
  <si>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</si>
  <si>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</si>
  <si>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</si>
  <si>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</si>
  <si>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</si>
  <si>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 бюджетам муниципальных районов  на выполнение передаваемых полномочий субъектов Российской Федерации</t>
  </si>
  <si>
    <t>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</si>
  <si>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</si>
  <si>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</si>
  <si>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</si>
  <si>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2 02  35120 05 0000150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</si>
  <si>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</si>
  <si>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</si>
  <si>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</si>
  <si>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</si>
  <si>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</si>
  <si>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</si>
  <si>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</si>
  <si>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2 02 45303 05 0000 150</t>
  </si>
  <si>
    <t>ИТОГО ДОХОДОВ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</si>
  <si>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</si>
  <si>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 год</t>
  </si>
  <si>
    <t>2025 год</t>
  </si>
  <si>
    <t>2026 год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</si>
  <si>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</si>
  <si>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</si>
  <si>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</si>
  <si>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</si>
  <si>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</si>
  <si>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</si>
  <si>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</si>
  <si>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</si>
  <si>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</si>
  <si>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113")</t>
  </si>
  <si>
    <t>1 17 15030 05 0002 150</t>
  </si>
  <si>
    <t>Инициативные платежи, зачисляемые в бюджеты муниципальных районов (поступления средств на реализацию проекта "Устройство скейт-парка в городе Унеча")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</si>
  <si>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</si>
  <si>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26")</t>
  </si>
  <si>
    <t>2 07 00000 00 0000 000</t>
  </si>
  <si>
    <t>ПРОЧИЕ БЕЗВОЗМЕЗДНЫЕ ПОСТУПЛЕНИЯ</t>
  </si>
  <si>
    <t>Прочие безвозмездные поступления в бюджеты городских поселений</t>
  </si>
  <si>
    <t>Прочие межбюджетные трансферты, передаваемые бюджетам муниципальных районов</t>
  </si>
  <si>
    <t>2 02 49999 05 0000 150</t>
  </si>
  <si>
    <t>2 07 05030 05 0000 150</t>
  </si>
  <si>
    <t>2 02 27139 05 0000 150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</si>
  <si>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</si>
  <si>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</si>
  <si>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</si>
  <si>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Код бюджетной классификации</t>
  </si>
  <si>
    <t>Наименование</t>
  </si>
  <si>
    <t/>
  </si>
  <si>
    <t>Действующий бюджет</t>
  </si>
  <si>
    <t>Изменения</t>
  </si>
  <si>
    <t>Итого</t>
  </si>
  <si>
    <t>Приложение 1 к пояснительной записке</t>
  </si>
  <si>
    <t>Прогнозируемые доходы бюджета Унечского муниципального района Брянской области Брянской области на 2024 год и на плановый период 2025 и 2026 годов</t>
  </si>
  <si>
    <t>2 02 19999 05 0000 150</t>
  </si>
  <si>
    <t>1 14 06020 00 0000 430</t>
  </si>
  <si>
    <t>Доходы от продажи земельных участков, государственная собственность на которые разграничена (за исключением  земельных участков бюджетных и автономных учреждений)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</si>
  <si>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</si>
  <si>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 и автономных учреждений)</t>
  </si>
  <si>
    <t>1 16 07000 01 0000 140</t>
  </si>
  <si>
    <t xml:space="preserve">Штрафы, неустойки, пени, уплаченные в соответствии  с законом или договором в случае неисполнения  или 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 Российской Федерации, иной организацией,  действующей от имени Российской Федерации 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</si>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</sst>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9" fontId="4" fillId="0" borderId="2">
      <alignment horizontal="center" vertical="top" shrinkToFit="1"/>
    </xf>
    <xf numFmtId="0" fontId="4" fillId="0" borderId="2">
      <alignment horizontal="left" vertical="top" wrapText="1"/>
    </xf>
  </cellStyleXfs>
  <cellXfs count="4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1" applyFont="1" applyBorder="1" applyAlignment="1">
      <alignment horizontal="justify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7" fillId="2" borderId="1" xfId="2" applyFont="1" applyFill="1" applyBorder="1" applyAlignment="1" applyProtection="1">
      <alignment horizontal="left" wrapText="1" shrinkToFit="1"/>
      <protection locked="0"/>
    </xf>
    <xf numFmtId="0" fontId="7" fillId="2" borderId="1" xfId="3" applyFont="1" applyFill="1" applyBorder="1" applyAlignment="1" applyProtection="1">
      <alignment horizontal="left" wrapText="1"/>
      <protection locked="0"/>
    </xf>
    <xf numFmtId="0" fontId="5" fillId="0" borderId="1" xfId="0" applyFont="1" applyBorder="1" applyAlignment="1">
      <alignment horizontal="center" wrapText="1"/>
    </xf>
    <xf numFmtId="0" fontId="2" fillId="0" borderId="1" xfId="1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2" applyFont="1" applyFill="1" applyBorder="1" applyAlignment="1" applyProtection="1">
      <alignment horizontal="left" vertical="center" wrapText="1" shrinkToFit="1"/>
      <protection locked="0"/>
    </xf>
    <xf numFmtId="0" fontId="7" fillId="2" borderId="1" xfId="3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8" fillId="0" borderId="0" xfId="0" applyFont="1"/>
    <xf numFmtId="0" fontId="8" fillId="0" borderId="1" xfId="1" applyFont="1" applyBorder="1" applyAlignment="1">
      <alignment horizontal="justify" wrapText="1"/>
    </xf>
    <xf numFmtId="0" fontId="6" fillId="0" borderId="1" xfId="0" applyFont="1" applyBorder="1" applyAlignment="1">
      <alignment horizontal="left" vertical="center" wrapText="1"/>
    </xf>
    <xf numFmtId="2" fontId="0" fillId="0" borderId="0" xfId="0" applyNumberFormat="1"/>
    <xf numFmtId="2" fontId="0" fillId="0" borderId="1" xfId="0" applyNumberFormat="1" applyBorder="1"/>
    <xf numFmtId="2" fontId="8" fillId="0" borderId="1" xfId="0" applyNumberFormat="1" applyFont="1" applyBorder="1"/>
    <xf numFmtId="2" fontId="1" fillId="0" borderId="1" xfId="0" applyNumberFormat="1" applyFont="1" applyBorder="1"/>
    <xf numFmtId="2" fontId="6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8" fillId="0" borderId="1" xfId="0" applyFont="1" applyBorder="1"/>
    <xf numFmtId="0" fontId="1" fillId="0" borderId="1" xfId="0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2" fontId="0" fillId="0" borderId="1" xfId="0" applyNumberFormat="1" applyFont="1" applyBorder="1"/>
    <xf numFmtId="2" fontId="11" fillId="0" borderId="1" xfId="0" applyNumberFormat="1" applyFont="1" applyBorder="1" applyAlignment="1">
      <alignment horizontal="center" vertical="center" wrapText="1"/>
    </xf>
  </cellXfs>
  <cellStyles count="4">
    <cellStyle name="xl39" xfId="3"/>
    <cellStyle name="xl44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3"/>
  <sheetViews>
    <sheetView tabSelected="1" zoomScale="90" zoomScaleNormal="90" workbookViewId="0">
      <selection activeCell="D6" sqref="D6"/>
    </sheetView>
  </sheetViews>
  <sheetFormatPr defaultRowHeight="15.6" x14ac:dyDescent="0.3"/>
  <cols>
    <col min="1" max="1" width="19.8984375" customWidth="1"/>
    <col min="2" max="2" width="63.8984375" customWidth="1"/>
    <col min="3" max="3" width="13.5" style="32" bestFit="1" customWidth="1"/>
    <col min="4" max="4" width="11.3984375" style="32" bestFit="1" customWidth="1"/>
    <col min="5" max="5" width="13.5" style="32" customWidth="1"/>
    <col min="6" max="6" width="13.5" style="32" bestFit="1" customWidth="1"/>
    <col min="7" max="7" width="10.19921875" style="32" bestFit="1" customWidth="1"/>
    <col min="8" max="8" width="13.5" style="32" customWidth="1"/>
    <col min="9" max="9" width="12.3984375" style="32" bestFit="1" customWidth="1"/>
    <col min="10" max="10" width="10.19921875" bestFit="1" customWidth="1"/>
    <col min="11" max="11" width="12.3984375" bestFit="1" customWidth="1"/>
  </cols>
  <sheetData>
    <row r="1" spans="1:11" x14ac:dyDescent="0.3">
      <c r="A1" s="42" t="s">
        <v>267</v>
      </c>
      <c r="B1" s="42" t="s">
        <v>267</v>
      </c>
      <c r="C1" s="45" t="s">
        <v>271</v>
      </c>
      <c r="D1" s="45"/>
      <c r="E1" s="45"/>
      <c r="F1" s="45"/>
      <c r="G1" s="45"/>
      <c r="H1" s="45"/>
      <c r="I1" s="45"/>
      <c r="J1" s="45"/>
      <c r="K1" s="45"/>
    </row>
    <row r="2" spans="1:11" ht="35.25" customHeight="1" x14ac:dyDescent="0.3">
      <c r="A2" s="46" t="s">
        <v>272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x14ac:dyDescent="0.3">
      <c r="J3" s="32"/>
      <c r="K3" s="43" t="s">
        <v>241</v>
      </c>
    </row>
    <row r="4" spans="1:11" ht="15.75" customHeight="1" x14ac:dyDescent="0.3">
      <c r="A4" s="44" t="s">
        <v>265</v>
      </c>
      <c r="B4" s="44" t="s">
        <v>266</v>
      </c>
      <c r="C4" s="44" t="s">
        <v>238</v>
      </c>
      <c r="D4" s="44"/>
      <c r="E4" s="44"/>
      <c r="F4" s="44" t="s">
        <v>239</v>
      </c>
      <c r="G4" s="44"/>
      <c r="H4" s="44"/>
      <c r="I4" s="44" t="s">
        <v>240</v>
      </c>
      <c r="J4" s="44"/>
      <c r="K4" s="44"/>
    </row>
    <row r="5" spans="1:11" ht="31.2" x14ac:dyDescent="0.3">
      <c r="A5" s="44" t="s">
        <v>267</v>
      </c>
      <c r="B5" s="44" t="s">
        <v>267</v>
      </c>
      <c r="C5" s="41" t="s">
        <v>268</v>
      </c>
      <c r="D5" s="41" t="s">
        <v>269</v>
      </c>
      <c r="E5" s="41" t="s">
        <v>270</v>
      </c>
      <c r="F5" s="41" t="s">
        <v>268</v>
      </c>
      <c r="G5" s="41" t="s">
        <v>269</v>
      </c>
      <c r="H5" s="41" t="s">
        <v>270</v>
      </c>
      <c r="I5" s="41" t="s">
        <v>268</v>
      </c>
      <c r="J5" s="41" t="s">
        <v>269</v>
      </c>
      <c r="K5" s="41" t="s">
        <v>270</v>
      </c>
    </row>
    <row r="6" spans="1:11" x14ac:dyDescent="0.3">
      <c r="A6" s="2" t="s">
        <v>0</v>
      </c>
      <c r="B6" s="3" t="s">
        <v>1</v>
      </c>
      <c r="C6" s="47">
        <v>290310000</v>
      </c>
      <c r="D6" s="47">
        <f>D7+D25+D32+D37+D54+D60+D64+D81</f>
        <v>29387000</v>
      </c>
      <c r="E6" s="47">
        <f>C6+D6</f>
        <v>319697000</v>
      </c>
      <c r="F6" s="33">
        <v>308901680.38999999</v>
      </c>
      <c r="G6" s="33"/>
      <c r="H6" s="33">
        <f>F6+G6</f>
        <v>308901680.38999999</v>
      </c>
      <c r="I6" s="33">
        <v>315115000</v>
      </c>
      <c r="J6" s="38"/>
      <c r="K6" s="33">
        <f>I6+J6</f>
        <v>315115000</v>
      </c>
    </row>
    <row r="7" spans="1:11" x14ac:dyDescent="0.3">
      <c r="A7" s="2" t="s">
        <v>2</v>
      </c>
      <c r="B7" s="3" t="s">
        <v>3</v>
      </c>
      <c r="C7" s="47">
        <v>243555000</v>
      </c>
      <c r="D7" s="47">
        <f>D8</f>
        <v>29000000</v>
      </c>
      <c r="E7" s="47">
        <f t="shared" ref="E7:E70" si="0">C7+D7</f>
        <v>272555000</v>
      </c>
      <c r="F7" s="33">
        <v>256837000</v>
      </c>
      <c r="G7" s="33"/>
      <c r="H7" s="33">
        <f t="shared" ref="H7:H70" si="1">F7+G7</f>
        <v>256837000</v>
      </c>
      <c r="I7" s="33">
        <v>270659000</v>
      </c>
      <c r="J7" s="38"/>
      <c r="K7" s="33">
        <f t="shared" ref="K7:K70" si="2">I7+J7</f>
        <v>270659000</v>
      </c>
    </row>
    <row r="8" spans="1:11" x14ac:dyDescent="0.3">
      <c r="A8" s="4" t="s">
        <v>4</v>
      </c>
      <c r="B8" s="5" t="s">
        <v>5</v>
      </c>
      <c r="C8" s="47">
        <v>243555000</v>
      </c>
      <c r="D8" s="47">
        <f>D9+D10+D11+D12+D13+D14+D15</f>
        <v>29000000</v>
      </c>
      <c r="E8" s="47">
        <f t="shared" si="0"/>
        <v>272555000</v>
      </c>
      <c r="F8" s="33">
        <v>256837000</v>
      </c>
      <c r="G8" s="33"/>
      <c r="H8" s="33">
        <f t="shared" si="1"/>
        <v>256837000</v>
      </c>
      <c r="I8" s="33">
        <v>270659000</v>
      </c>
      <c r="J8" s="38"/>
      <c r="K8" s="33">
        <f t="shared" si="2"/>
        <v>270659000</v>
      </c>
    </row>
    <row r="9" spans="1:11" ht="65.400000000000006" customHeight="1" x14ac:dyDescent="0.3">
      <c r="A9" s="4" t="s">
        <v>6</v>
      </c>
      <c r="B9" s="5" t="s">
        <v>242</v>
      </c>
      <c r="C9" s="47">
        <v>229014000</v>
      </c>
      <c r="D9" s="47">
        <v>26561000</v>
      </c>
      <c r="E9" s="47">
        <f t="shared" si="0"/>
        <v>255575000</v>
      </c>
      <c r="F9" s="33">
        <v>241165000</v>
      </c>
      <c r="G9" s="33"/>
      <c r="H9" s="33">
        <f t="shared" si="1"/>
        <v>241165000</v>
      </c>
      <c r="I9" s="33">
        <v>253856000</v>
      </c>
      <c r="J9" s="38"/>
      <c r="K9" s="33">
        <f t="shared" si="2"/>
        <v>253856000</v>
      </c>
    </row>
    <row r="10" spans="1:11" ht="67.2" customHeight="1" x14ac:dyDescent="0.3">
      <c r="A10" s="4" t="s">
        <v>7</v>
      </c>
      <c r="B10" s="5" t="s">
        <v>8</v>
      </c>
      <c r="C10" s="47">
        <v>1500000</v>
      </c>
      <c r="D10" s="47">
        <v>-400000</v>
      </c>
      <c r="E10" s="47">
        <f t="shared" si="0"/>
        <v>1100000</v>
      </c>
      <c r="F10" s="33">
        <v>1600000</v>
      </c>
      <c r="G10" s="33"/>
      <c r="H10" s="33">
        <f t="shared" si="1"/>
        <v>1600000</v>
      </c>
      <c r="I10" s="33">
        <v>1700000</v>
      </c>
      <c r="J10" s="38"/>
      <c r="K10" s="33">
        <f t="shared" si="2"/>
        <v>1700000</v>
      </c>
    </row>
    <row r="11" spans="1:11" ht="30.75" customHeight="1" x14ac:dyDescent="0.3">
      <c r="A11" s="4" t="s">
        <v>9</v>
      </c>
      <c r="B11" s="5" t="s">
        <v>10</v>
      </c>
      <c r="C11" s="47">
        <v>2200000</v>
      </c>
      <c r="D11" s="47">
        <v>1050000</v>
      </c>
      <c r="E11" s="47">
        <f t="shared" si="0"/>
        <v>3250000</v>
      </c>
      <c r="F11" s="33">
        <v>2400000</v>
      </c>
      <c r="G11" s="33"/>
      <c r="H11" s="33">
        <f t="shared" si="1"/>
        <v>2400000</v>
      </c>
      <c r="I11" s="33">
        <v>2600000</v>
      </c>
      <c r="J11" s="38"/>
      <c r="K11" s="33">
        <f t="shared" si="2"/>
        <v>2600000</v>
      </c>
    </row>
    <row r="12" spans="1:11" ht="56.4" customHeight="1" x14ac:dyDescent="0.3">
      <c r="A12" s="4" t="s">
        <v>140</v>
      </c>
      <c r="B12" s="5" t="s">
        <v>11</v>
      </c>
      <c r="C12" s="47">
        <v>11000</v>
      </c>
      <c r="D12" s="47">
        <v>-11000</v>
      </c>
      <c r="E12" s="47">
        <f t="shared" si="0"/>
        <v>0</v>
      </c>
      <c r="F12" s="33">
        <v>12000</v>
      </c>
      <c r="G12" s="33"/>
      <c r="H12" s="33">
        <f t="shared" si="1"/>
        <v>12000</v>
      </c>
      <c r="I12" s="33">
        <v>13000</v>
      </c>
      <c r="J12" s="38"/>
      <c r="K12" s="33">
        <f t="shared" si="2"/>
        <v>13000</v>
      </c>
    </row>
    <row r="13" spans="1:11" ht="82.95" customHeight="1" x14ac:dyDescent="0.3">
      <c r="A13" s="6" t="s">
        <v>143</v>
      </c>
      <c r="B13" s="5" t="s">
        <v>194</v>
      </c>
      <c r="C13" s="47">
        <v>430000</v>
      </c>
      <c r="D13" s="47">
        <v>-400000</v>
      </c>
      <c r="E13" s="47">
        <f t="shared" si="0"/>
        <v>30000</v>
      </c>
      <c r="F13" s="33">
        <v>460000</v>
      </c>
      <c r="G13" s="33"/>
      <c r="H13" s="33">
        <f t="shared" si="1"/>
        <v>460000</v>
      </c>
      <c r="I13" s="33">
        <v>490000</v>
      </c>
      <c r="J13" s="38"/>
      <c r="K13" s="33">
        <f t="shared" si="2"/>
        <v>490000</v>
      </c>
    </row>
    <row r="14" spans="1:11" ht="39.6" customHeight="1" x14ac:dyDescent="0.3">
      <c r="A14" s="4" t="s">
        <v>190</v>
      </c>
      <c r="B14" s="9" t="s">
        <v>192</v>
      </c>
      <c r="C14" s="47">
        <v>3900000</v>
      </c>
      <c r="D14" s="47">
        <v>850000</v>
      </c>
      <c r="E14" s="47">
        <f t="shared" si="0"/>
        <v>4750000</v>
      </c>
      <c r="F14" s="33">
        <v>4200000</v>
      </c>
      <c r="G14" s="33"/>
      <c r="H14" s="33">
        <f t="shared" si="1"/>
        <v>4200000</v>
      </c>
      <c r="I14" s="33">
        <v>4500000</v>
      </c>
      <c r="J14" s="38"/>
      <c r="K14" s="33">
        <f t="shared" si="2"/>
        <v>4500000</v>
      </c>
    </row>
    <row r="15" spans="1:11" ht="39" customHeight="1" x14ac:dyDescent="0.3">
      <c r="A15" s="4" t="s">
        <v>191</v>
      </c>
      <c r="B15" s="9" t="s">
        <v>193</v>
      </c>
      <c r="C15" s="47">
        <v>6500000</v>
      </c>
      <c r="D15" s="47">
        <v>1350000</v>
      </c>
      <c r="E15" s="47">
        <f t="shared" si="0"/>
        <v>7850000</v>
      </c>
      <c r="F15" s="33">
        <v>7000000</v>
      </c>
      <c r="G15" s="33"/>
      <c r="H15" s="33">
        <f t="shared" si="1"/>
        <v>7000000</v>
      </c>
      <c r="I15" s="33">
        <v>7500000</v>
      </c>
      <c r="J15" s="38"/>
      <c r="K15" s="33">
        <f t="shared" si="2"/>
        <v>7500000</v>
      </c>
    </row>
    <row r="16" spans="1:11" ht="27" x14ac:dyDescent="0.3">
      <c r="A16" s="2" t="s">
        <v>12</v>
      </c>
      <c r="B16" s="3" t="s">
        <v>13</v>
      </c>
      <c r="C16" s="47">
        <v>15219000</v>
      </c>
      <c r="D16" s="47"/>
      <c r="E16" s="47">
        <f t="shared" si="0"/>
        <v>15219000</v>
      </c>
      <c r="F16" s="33">
        <v>15534000</v>
      </c>
      <c r="G16" s="33"/>
      <c r="H16" s="33">
        <f t="shared" si="1"/>
        <v>15534000</v>
      </c>
      <c r="I16" s="33">
        <v>15623000</v>
      </c>
      <c r="J16" s="38"/>
      <c r="K16" s="33">
        <f t="shared" si="2"/>
        <v>15623000</v>
      </c>
    </row>
    <row r="17" spans="1:11" ht="40.200000000000003" x14ac:dyDescent="0.3">
      <c r="A17" s="4" t="s">
        <v>14</v>
      </c>
      <c r="B17" s="5" t="s">
        <v>15</v>
      </c>
      <c r="C17" s="47">
        <v>7937000</v>
      </c>
      <c r="D17" s="47"/>
      <c r="E17" s="47">
        <f t="shared" si="0"/>
        <v>7937000</v>
      </c>
      <c r="F17" s="33">
        <v>8082000</v>
      </c>
      <c r="G17" s="33"/>
      <c r="H17" s="33">
        <f t="shared" si="1"/>
        <v>8082000</v>
      </c>
      <c r="I17" s="33">
        <v>8138000</v>
      </c>
      <c r="J17" s="38"/>
      <c r="K17" s="33">
        <f t="shared" si="2"/>
        <v>8138000</v>
      </c>
    </row>
    <row r="18" spans="1:11" ht="66.599999999999994" x14ac:dyDescent="0.3">
      <c r="A18" s="4" t="s">
        <v>16</v>
      </c>
      <c r="B18" s="5" t="s">
        <v>144</v>
      </c>
      <c r="C18" s="47">
        <v>7937000</v>
      </c>
      <c r="D18" s="47"/>
      <c r="E18" s="47">
        <f t="shared" si="0"/>
        <v>7937000</v>
      </c>
      <c r="F18" s="33">
        <v>8082000</v>
      </c>
      <c r="G18" s="33"/>
      <c r="H18" s="33">
        <f t="shared" si="1"/>
        <v>8082000</v>
      </c>
      <c r="I18" s="33">
        <v>8138000</v>
      </c>
      <c r="J18" s="38"/>
      <c r="K18" s="33">
        <f t="shared" si="2"/>
        <v>8138000</v>
      </c>
    </row>
    <row r="19" spans="1:11" ht="53.4" x14ac:dyDescent="0.3">
      <c r="A19" s="4" t="s">
        <v>17</v>
      </c>
      <c r="B19" s="5" t="s">
        <v>18</v>
      </c>
      <c r="C19" s="47">
        <v>38000</v>
      </c>
      <c r="D19" s="47"/>
      <c r="E19" s="47">
        <f t="shared" si="0"/>
        <v>38000</v>
      </c>
      <c r="F19" s="33">
        <v>42000</v>
      </c>
      <c r="G19" s="33"/>
      <c r="H19" s="33">
        <f t="shared" si="1"/>
        <v>42000</v>
      </c>
      <c r="I19" s="33">
        <v>43000</v>
      </c>
      <c r="J19" s="38"/>
      <c r="K19" s="33">
        <f t="shared" si="2"/>
        <v>43000</v>
      </c>
    </row>
    <row r="20" spans="1:11" ht="79.8" x14ac:dyDescent="0.3">
      <c r="A20" s="4" t="s">
        <v>19</v>
      </c>
      <c r="B20" s="5" t="s">
        <v>147</v>
      </c>
      <c r="C20" s="47">
        <v>38000</v>
      </c>
      <c r="D20" s="47"/>
      <c r="E20" s="47">
        <f t="shared" si="0"/>
        <v>38000</v>
      </c>
      <c r="F20" s="33">
        <v>42000</v>
      </c>
      <c r="G20" s="33"/>
      <c r="H20" s="33">
        <f t="shared" si="1"/>
        <v>42000</v>
      </c>
      <c r="I20" s="33">
        <v>43000</v>
      </c>
      <c r="J20" s="38"/>
      <c r="K20" s="33">
        <f t="shared" si="2"/>
        <v>43000</v>
      </c>
    </row>
    <row r="21" spans="1:11" ht="53.4" x14ac:dyDescent="0.3">
      <c r="A21" s="4" t="s">
        <v>20</v>
      </c>
      <c r="B21" s="5" t="s">
        <v>21</v>
      </c>
      <c r="C21" s="47">
        <v>8230000</v>
      </c>
      <c r="D21" s="47"/>
      <c r="E21" s="47">
        <f t="shared" si="0"/>
        <v>8230000</v>
      </c>
      <c r="F21" s="33">
        <v>8415000</v>
      </c>
      <c r="G21" s="33"/>
      <c r="H21" s="33">
        <f t="shared" si="1"/>
        <v>8415000</v>
      </c>
      <c r="I21" s="33">
        <v>8476000</v>
      </c>
      <c r="J21" s="38"/>
      <c r="K21" s="33">
        <f t="shared" si="2"/>
        <v>8476000</v>
      </c>
    </row>
    <row r="22" spans="1:11" ht="79.8" x14ac:dyDescent="0.3">
      <c r="A22" s="4" t="s">
        <v>22</v>
      </c>
      <c r="B22" s="5" t="s">
        <v>145</v>
      </c>
      <c r="C22" s="47">
        <v>8230000</v>
      </c>
      <c r="D22" s="47"/>
      <c r="E22" s="47">
        <f t="shared" si="0"/>
        <v>8230000</v>
      </c>
      <c r="F22" s="33">
        <v>8415000</v>
      </c>
      <c r="G22" s="33"/>
      <c r="H22" s="33">
        <f t="shared" si="1"/>
        <v>8415000</v>
      </c>
      <c r="I22" s="33">
        <v>8476000</v>
      </c>
      <c r="J22" s="38"/>
      <c r="K22" s="33">
        <f t="shared" si="2"/>
        <v>8476000</v>
      </c>
    </row>
    <row r="23" spans="1:11" ht="53.4" x14ac:dyDescent="0.3">
      <c r="A23" s="4" t="s">
        <v>23</v>
      </c>
      <c r="B23" s="5" t="s">
        <v>24</v>
      </c>
      <c r="C23" s="47">
        <v>-986000</v>
      </c>
      <c r="D23" s="47"/>
      <c r="E23" s="47">
        <f t="shared" si="0"/>
        <v>-986000</v>
      </c>
      <c r="F23" s="33">
        <v>-1005000</v>
      </c>
      <c r="G23" s="33"/>
      <c r="H23" s="33">
        <f t="shared" si="1"/>
        <v>-1005000</v>
      </c>
      <c r="I23" s="33">
        <v>-1034000</v>
      </c>
      <c r="J23" s="38"/>
      <c r="K23" s="33">
        <f t="shared" si="2"/>
        <v>-1034000</v>
      </c>
    </row>
    <row r="24" spans="1:11" ht="79.8" x14ac:dyDescent="0.3">
      <c r="A24" s="4" t="s">
        <v>25</v>
      </c>
      <c r="B24" s="5" t="s">
        <v>146</v>
      </c>
      <c r="C24" s="47">
        <v>-986000</v>
      </c>
      <c r="D24" s="47"/>
      <c r="E24" s="47">
        <f t="shared" si="0"/>
        <v>-986000</v>
      </c>
      <c r="F24" s="33">
        <v>-1005000</v>
      </c>
      <c r="G24" s="33"/>
      <c r="H24" s="33">
        <f t="shared" si="1"/>
        <v>-1005000</v>
      </c>
      <c r="I24" s="33">
        <v>-1034000</v>
      </c>
      <c r="J24" s="38"/>
      <c r="K24" s="33">
        <f t="shared" si="2"/>
        <v>-1034000</v>
      </c>
    </row>
    <row r="25" spans="1:11" x14ac:dyDescent="0.3">
      <c r="A25" s="2" t="s">
        <v>26</v>
      </c>
      <c r="B25" s="3" t="s">
        <v>27</v>
      </c>
      <c r="C25" s="47">
        <v>9079000</v>
      </c>
      <c r="D25" s="47">
        <f>D26+D28</f>
        <v>-292000</v>
      </c>
      <c r="E25" s="47">
        <f t="shared" si="0"/>
        <v>8787000</v>
      </c>
      <c r="F25" s="33">
        <v>9200000</v>
      </c>
      <c r="G25" s="33"/>
      <c r="H25" s="33">
        <f t="shared" si="1"/>
        <v>9200000</v>
      </c>
      <c r="I25" s="33">
        <v>9325000</v>
      </c>
      <c r="J25" s="38"/>
      <c r="K25" s="33">
        <f t="shared" si="2"/>
        <v>9325000</v>
      </c>
    </row>
    <row r="26" spans="1:11" x14ac:dyDescent="0.3">
      <c r="A26" s="4" t="s">
        <v>28</v>
      </c>
      <c r="B26" s="5" t="s">
        <v>29</v>
      </c>
      <c r="C26" s="47">
        <v>1000</v>
      </c>
      <c r="D26" s="47">
        <f>D27</f>
        <v>21000</v>
      </c>
      <c r="E26" s="47">
        <f t="shared" si="0"/>
        <v>22000</v>
      </c>
      <c r="F26" s="33">
        <v>1000</v>
      </c>
      <c r="G26" s="33"/>
      <c r="H26" s="33">
        <f t="shared" si="1"/>
        <v>1000</v>
      </c>
      <c r="I26" s="33">
        <v>1000</v>
      </c>
      <c r="J26" s="38"/>
      <c r="K26" s="33">
        <f t="shared" si="2"/>
        <v>1000</v>
      </c>
    </row>
    <row r="27" spans="1:11" x14ac:dyDescent="0.3">
      <c r="A27" s="4" t="s">
        <v>30</v>
      </c>
      <c r="B27" s="5" t="s">
        <v>29</v>
      </c>
      <c r="C27" s="47">
        <v>1000</v>
      </c>
      <c r="D27" s="47">
        <v>21000</v>
      </c>
      <c r="E27" s="47">
        <f t="shared" si="0"/>
        <v>22000</v>
      </c>
      <c r="F27" s="33">
        <v>1000</v>
      </c>
      <c r="G27" s="33"/>
      <c r="H27" s="33">
        <f t="shared" si="1"/>
        <v>1000</v>
      </c>
      <c r="I27" s="33">
        <v>1000</v>
      </c>
      <c r="J27" s="38"/>
      <c r="K27" s="33">
        <f t="shared" si="2"/>
        <v>1000</v>
      </c>
    </row>
    <row r="28" spans="1:11" x14ac:dyDescent="0.3">
      <c r="A28" s="4" t="s">
        <v>31</v>
      </c>
      <c r="B28" s="5" t="s">
        <v>32</v>
      </c>
      <c r="C28" s="47">
        <v>1042000</v>
      </c>
      <c r="D28" s="47">
        <f>D29</f>
        <v>-313000</v>
      </c>
      <c r="E28" s="47">
        <f t="shared" si="0"/>
        <v>729000</v>
      </c>
      <c r="F28" s="33">
        <v>1083000</v>
      </c>
      <c r="G28" s="33"/>
      <c r="H28" s="33">
        <f t="shared" si="1"/>
        <v>1083000</v>
      </c>
      <c r="I28" s="33">
        <v>1127000</v>
      </c>
      <c r="J28" s="38"/>
      <c r="K28" s="33">
        <f t="shared" si="2"/>
        <v>1127000</v>
      </c>
    </row>
    <row r="29" spans="1:11" x14ac:dyDescent="0.3">
      <c r="A29" s="4" t="s">
        <v>33</v>
      </c>
      <c r="B29" s="5" t="s">
        <v>32</v>
      </c>
      <c r="C29" s="47">
        <v>1042000</v>
      </c>
      <c r="D29" s="47">
        <v>-313000</v>
      </c>
      <c r="E29" s="47">
        <f t="shared" si="0"/>
        <v>729000</v>
      </c>
      <c r="F29" s="33">
        <v>1083000</v>
      </c>
      <c r="G29" s="33"/>
      <c r="H29" s="33">
        <f t="shared" si="1"/>
        <v>1083000</v>
      </c>
      <c r="I29" s="33">
        <v>1127000</v>
      </c>
      <c r="J29" s="38"/>
      <c r="K29" s="33">
        <f t="shared" si="2"/>
        <v>1127000</v>
      </c>
    </row>
    <row r="30" spans="1:11" x14ac:dyDescent="0.3">
      <c r="A30" s="4" t="s">
        <v>34</v>
      </c>
      <c r="B30" s="5" t="s">
        <v>35</v>
      </c>
      <c r="C30" s="47">
        <v>8036000</v>
      </c>
      <c r="D30" s="47"/>
      <c r="E30" s="47">
        <f t="shared" si="0"/>
        <v>8036000</v>
      </c>
      <c r="F30" s="33">
        <v>8116000</v>
      </c>
      <c r="G30" s="33"/>
      <c r="H30" s="33">
        <f t="shared" si="1"/>
        <v>8116000</v>
      </c>
      <c r="I30" s="33">
        <v>8197000</v>
      </c>
      <c r="J30" s="38"/>
      <c r="K30" s="33">
        <f t="shared" si="2"/>
        <v>8197000</v>
      </c>
    </row>
    <row r="31" spans="1:11" ht="27" x14ac:dyDescent="0.3">
      <c r="A31" s="4" t="s">
        <v>36</v>
      </c>
      <c r="B31" s="5" t="s">
        <v>37</v>
      </c>
      <c r="C31" s="47">
        <v>8036000</v>
      </c>
      <c r="D31" s="47"/>
      <c r="E31" s="47">
        <f t="shared" si="0"/>
        <v>8036000</v>
      </c>
      <c r="F31" s="33">
        <v>8116000</v>
      </c>
      <c r="G31" s="33"/>
      <c r="H31" s="33">
        <f t="shared" si="1"/>
        <v>8116000</v>
      </c>
      <c r="I31" s="33">
        <v>8197000</v>
      </c>
      <c r="J31" s="38"/>
      <c r="K31" s="33">
        <f t="shared" si="2"/>
        <v>8197000</v>
      </c>
    </row>
    <row r="32" spans="1:11" x14ac:dyDescent="0.3">
      <c r="A32" s="4" t="s">
        <v>38</v>
      </c>
      <c r="B32" s="3" t="s">
        <v>39</v>
      </c>
      <c r="C32" s="47">
        <v>3199000</v>
      </c>
      <c r="D32" s="47">
        <f>D33+D35</f>
        <v>2085000</v>
      </c>
      <c r="E32" s="47">
        <f t="shared" si="0"/>
        <v>5284000</v>
      </c>
      <c r="F32" s="33">
        <v>3320000</v>
      </c>
      <c r="G32" s="33"/>
      <c r="H32" s="33">
        <f t="shared" si="1"/>
        <v>3320000</v>
      </c>
      <c r="I32" s="33">
        <v>3446000</v>
      </c>
      <c r="J32" s="38"/>
      <c r="K32" s="33">
        <f t="shared" si="2"/>
        <v>3446000</v>
      </c>
    </row>
    <row r="33" spans="1:11" ht="27" x14ac:dyDescent="0.3">
      <c r="A33" s="4" t="s">
        <v>40</v>
      </c>
      <c r="B33" s="5" t="s">
        <v>41</v>
      </c>
      <c r="C33" s="47">
        <v>3189000</v>
      </c>
      <c r="D33" s="47">
        <f>D34</f>
        <v>2095000</v>
      </c>
      <c r="E33" s="47">
        <f t="shared" si="0"/>
        <v>5284000</v>
      </c>
      <c r="F33" s="33">
        <v>3310000</v>
      </c>
      <c r="G33" s="33"/>
      <c r="H33" s="33">
        <f t="shared" si="1"/>
        <v>3310000</v>
      </c>
      <c r="I33" s="33">
        <v>3436000</v>
      </c>
      <c r="J33" s="38"/>
      <c r="K33" s="33">
        <f t="shared" si="2"/>
        <v>3436000</v>
      </c>
    </row>
    <row r="34" spans="1:11" ht="27" x14ac:dyDescent="0.3">
      <c r="A34" s="4" t="s">
        <v>42</v>
      </c>
      <c r="B34" s="5" t="s">
        <v>43</v>
      </c>
      <c r="C34" s="47">
        <v>3189000</v>
      </c>
      <c r="D34" s="47">
        <v>2095000</v>
      </c>
      <c r="E34" s="47">
        <f t="shared" si="0"/>
        <v>5284000</v>
      </c>
      <c r="F34" s="33">
        <v>3310000</v>
      </c>
      <c r="G34" s="33"/>
      <c r="H34" s="33">
        <f t="shared" si="1"/>
        <v>3310000</v>
      </c>
      <c r="I34" s="33">
        <v>3436000</v>
      </c>
      <c r="J34" s="38"/>
      <c r="K34" s="33">
        <f t="shared" si="2"/>
        <v>3436000</v>
      </c>
    </row>
    <row r="35" spans="1:11" ht="27" x14ac:dyDescent="0.3">
      <c r="A35" s="4" t="s">
        <v>44</v>
      </c>
      <c r="B35" s="5" t="s">
        <v>45</v>
      </c>
      <c r="C35" s="47">
        <v>10000</v>
      </c>
      <c r="D35" s="47">
        <f>D36</f>
        <v>-10000</v>
      </c>
      <c r="E35" s="47">
        <f t="shared" si="0"/>
        <v>0</v>
      </c>
      <c r="F35" s="33">
        <v>10000</v>
      </c>
      <c r="G35" s="33"/>
      <c r="H35" s="33">
        <f t="shared" si="1"/>
        <v>10000</v>
      </c>
      <c r="I35" s="33">
        <v>10000</v>
      </c>
      <c r="J35" s="38"/>
      <c r="K35" s="33">
        <f t="shared" si="2"/>
        <v>10000</v>
      </c>
    </row>
    <row r="36" spans="1:11" ht="18.75" customHeight="1" x14ac:dyDescent="0.3">
      <c r="A36" s="4" t="s">
        <v>46</v>
      </c>
      <c r="B36" s="5" t="s">
        <v>47</v>
      </c>
      <c r="C36" s="47">
        <v>10000</v>
      </c>
      <c r="D36" s="47">
        <v>-10000</v>
      </c>
      <c r="E36" s="47">
        <f t="shared" si="0"/>
        <v>0</v>
      </c>
      <c r="F36" s="33">
        <v>10000</v>
      </c>
      <c r="G36" s="33"/>
      <c r="H36" s="33">
        <f t="shared" si="1"/>
        <v>10000</v>
      </c>
      <c r="I36" s="33">
        <v>10000</v>
      </c>
      <c r="J36" s="38"/>
      <c r="K36" s="33">
        <f t="shared" si="2"/>
        <v>10000</v>
      </c>
    </row>
    <row r="37" spans="1:11" ht="31.95" customHeight="1" x14ac:dyDescent="0.3">
      <c r="A37" s="2" t="s">
        <v>48</v>
      </c>
      <c r="B37" s="3" t="s">
        <v>49</v>
      </c>
      <c r="C37" s="47">
        <v>7661000</v>
      </c>
      <c r="D37" s="47">
        <f>D38+D40+D44</f>
        <v>1219000</v>
      </c>
      <c r="E37" s="47">
        <f t="shared" si="0"/>
        <v>8880000</v>
      </c>
      <c r="F37" s="33">
        <v>6667000</v>
      </c>
      <c r="G37" s="33"/>
      <c r="H37" s="33">
        <f t="shared" si="1"/>
        <v>6667000</v>
      </c>
      <c r="I37" s="33">
        <v>6667000</v>
      </c>
      <c r="J37" s="38"/>
      <c r="K37" s="33">
        <f t="shared" si="2"/>
        <v>6667000</v>
      </c>
    </row>
    <row r="38" spans="1:11" ht="53.4" x14ac:dyDescent="0.3">
      <c r="A38" s="4" t="s">
        <v>50</v>
      </c>
      <c r="B38" s="5" t="s">
        <v>51</v>
      </c>
      <c r="C38" s="47">
        <v>1000</v>
      </c>
      <c r="D38" s="47">
        <f>D39</f>
        <v>-1000</v>
      </c>
      <c r="E38" s="47">
        <f t="shared" si="0"/>
        <v>0</v>
      </c>
      <c r="F38" s="33">
        <v>1000</v>
      </c>
      <c r="G38" s="33"/>
      <c r="H38" s="33">
        <f t="shared" si="1"/>
        <v>1000</v>
      </c>
      <c r="I38" s="33">
        <v>1000</v>
      </c>
      <c r="J38" s="38"/>
      <c r="K38" s="33">
        <f t="shared" si="2"/>
        <v>1000</v>
      </c>
    </row>
    <row r="39" spans="1:11" ht="40.200000000000003" x14ac:dyDescent="0.3">
      <c r="A39" s="4" t="s">
        <v>52</v>
      </c>
      <c r="B39" s="5" t="s">
        <v>53</v>
      </c>
      <c r="C39" s="47">
        <v>1000</v>
      </c>
      <c r="D39" s="47">
        <v>-1000</v>
      </c>
      <c r="E39" s="47">
        <f t="shared" si="0"/>
        <v>0</v>
      </c>
      <c r="F39" s="33">
        <v>1000</v>
      </c>
      <c r="G39" s="33"/>
      <c r="H39" s="33">
        <f t="shared" si="1"/>
        <v>1000</v>
      </c>
      <c r="I39" s="33">
        <v>1000</v>
      </c>
      <c r="J39" s="38"/>
      <c r="K39" s="33">
        <f t="shared" si="2"/>
        <v>1000</v>
      </c>
    </row>
    <row r="40" spans="1:11" ht="53.4" x14ac:dyDescent="0.3">
      <c r="A40" s="4" t="s">
        <v>54</v>
      </c>
      <c r="B40" s="5" t="s">
        <v>55</v>
      </c>
      <c r="C40" s="47">
        <v>7397000</v>
      </c>
      <c r="D40" s="47">
        <f>D41</f>
        <v>1160000</v>
      </c>
      <c r="E40" s="47">
        <f t="shared" si="0"/>
        <v>8557000</v>
      </c>
      <c r="F40" s="33">
        <v>6403000</v>
      </c>
      <c r="G40" s="33"/>
      <c r="H40" s="33">
        <f t="shared" si="1"/>
        <v>6403000</v>
      </c>
      <c r="I40" s="33">
        <v>6403000</v>
      </c>
      <c r="J40" s="38"/>
      <c r="K40" s="33">
        <f t="shared" si="2"/>
        <v>6403000</v>
      </c>
    </row>
    <row r="41" spans="1:11" ht="40.200000000000003" x14ac:dyDescent="0.3">
      <c r="A41" s="4" t="s">
        <v>56</v>
      </c>
      <c r="B41" s="5" t="s">
        <v>57</v>
      </c>
      <c r="C41" s="47">
        <v>4897000</v>
      </c>
      <c r="D41" s="47">
        <f>D42+D43</f>
        <v>1160000</v>
      </c>
      <c r="E41" s="47">
        <f t="shared" si="0"/>
        <v>6057000</v>
      </c>
      <c r="F41" s="33">
        <v>4047000</v>
      </c>
      <c r="G41" s="33"/>
      <c r="H41" s="33">
        <f t="shared" si="1"/>
        <v>4047000</v>
      </c>
      <c r="I41" s="33">
        <v>4047000</v>
      </c>
      <c r="J41" s="38"/>
      <c r="K41" s="33">
        <f t="shared" si="2"/>
        <v>4047000</v>
      </c>
    </row>
    <row r="42" spans="1:11" ht="58.5" customHeight="1" x14ac:dyDescent="0.3">
      <c r="A42" s="4" t="s">
        <v>58</v>
      </c>
      <c r="B42" s="5" t="s">
        <v>148</v>
      </c>
      <c r="C42" s="47">
        <v>4107000</v>
      </c>
      <c r="D42" s="47">
        <v>580000</v>
      </c>
      <c r="E42" s="47">
        <f t="shared" si="0"/>
        <v>4687000</v>
      </c>
      <c r="F42" s="33">
        <v>3407000</v>
      </c>
      <c r="G42" s="33"/>
      <c r="H42" s="33">
        <f t="shared" si="1"/>
        <v>3407000</v>
      </c>
      <c r="I42" s="33">
        <v>3407000</v>
      </c>
      <c r="J42" s="38"/>
      <c r="K42" s="33">
        <f t="shared" si="2"/>
        <v>3407000</v>
      </c>
    </row>
    <row r="43" spans="1:11" ht="53.4" x14ac:dyDescent="0.3">
      <c r="A43" s="4" t="s">
        <v>59</v>
      </c>
      <c r="B43" s="5" t="s">
        <v>60</v>
      </c>
      <c r="C43" s="47">
        <v>790000</v>
      </c>
      <c r="D43" s="47">
        <v>580000</v>
      </c>
      <c r="E43" s="47">
        <f t="shared" si="0"/>
        <v>1370000</v>
      </c>
      <c r="F43" s="33">
        <v>640000</v>
      </c>
      <c r="G43" s="33"/>
      <c r="H43" s="33">
        <f t="shared" si="1"/>
        <v>640000</v>
      </c>
      <c r="I43" s="33">
        <v>640000</v>
      </c>
      <c r="J43" s="38"/>
      <c r="K43" s="33">
        <f t="shared" si="2"/>
        <v>640000</v>
      </c>
    </row>
    <row r="44" spans="1:11" ht="53.4" x14ac:dyDescent="0.3">
      <c r="A44" s="4" t="s">
        <v>61</v>
      </c>
      <c r="B44" s="5" t="s">
        <v>62</v>
      </c>
      <c r="C44" s="47">
        <v>18000</v>
      </c>
      <c r="D44" s="47">
        <f>D45</f>
        <v>60000</v>
      </c>
      <c r="E44" s="47">
        <f t="shared" si="0"/>
        <v>78000</v>
      </c>
      <c r="F44" s="33">
        <v>18000</v>
      </c>
      <c r="G44" s="33"/>
      <c r="H44" s="33">
        <f t="shared" si="1"/>
        <v>18000</v>
      </c>
      <c r="I44" s="33">
        <v>18000</v>
      </c>
      <c r="J44" s="38"/>
      <c r="K44" s="33">
        <f t="shared" si="2"/>
        <v>18000</v>
      </c>
    </row>
    <row r="45" spans="1:11" ht="53.4" x14ac:dyDescent="0.3">
      <c r="A45" s="4" t="s">
        <v>63</v>
      </c>
      <c r="B45" s="5" t="s">
        <v>64</v>
      </c>
      <c r="C45" s="47">
        <v>18000</v>
      </c>
      <c r="D45" s="47">
        <v>60000</v>
      </c>
      <c r="E45" s="47">
        <f t="shared" si="0"/>
        <v>78000</v>
      </c>
      <c r="F45" s="33">
        <v>18000</v>
      </c>
      <c r="G45" s="33"/>
      <c r="H45" s="33">
        <f t="shared" si="1"/>
        <v>18000</v>
      </c>
      <c r="I45" s="33">
        <v>18000</v>
      </c>
      <c r="J45" s="38"/>
      <c r="K45" s="33">
        <f t="shared" si="2"/>
        <v>18000</v>
      </c>
    </row>
    <row r="46" spans="1:11" ht="52.8" x14ac:dyDescent="0.3">
      <c r="A46" s="4" t="s">
        <v>65</v>
      </c>
      <c r="B46" s="9" t="s">
        <v>149</v>
      </c>
      <c r="C46" s="47">
        <v>2482000</v>
      </c>
      <c r="D46" s="47"/>
      <c r="E46" s="47">
        <f t="shared" si="0"/>
        <v>2482000</v>
      </c>
      <c r="F46" s="33">
        <v>2338000</v>
      </c>
      <c r="G46" s="33"/>
      <c r="H46" s="33">
        <f t="shared" si="1"/>
        <v>2338000</v>
      </c>
      <c r="I46" s="33">
        <v>2338000</v>
      </c>
      <c r="J46" s="38"/>
      <c r="K46" s="33">
        <f t="shared" si="2"/>
        <v>2338000</v>
      </c>
    </row>
    <row r="47" spans="1:11" ht="39.75" customHeight="1" x14ac:dyDescent="0.3">
      <c r="A47" s="27" t="s">
        <v>66</v>
      </c>
      <c r="B47" s="28" t="s">
        <v>67</v>
      </c>
      <c r="C47" s="47">
        <v>2482000</v>
      </c>
      <c r="D47" s="47"/>
      <c r="E47" s="47">
        <f t="shared" si="0"/>
        <v>2482000</v>
      </c>
      <c r="F47" s="33">
        <v>2338000</v>
      </c>
      <c r="G47" s="33"/>
      <c r="H47" s="33">
        <f t="shared" si="1"/>
        <v>2338000</v>
      </c>
      <c r="I47" s="33">
        <v>2338000</v>
      </c>
      <c r="J47" s="38"/>
      <c r="K47" s="33">
        <f t="shared" si="2"/>
        <v>2338000</v>
      </c>
    </row>
    <row r="48" spans="1:11" ht="20.7" customHeight="1" x14ac:dyDescent="0.3">
      <c r="A48" s="4" t="s">
        <v>135</v>
      </c>
      <c r="B48" s="5" t="s">
        <v>136</v>
      </c>
      <c r="C48" s="47">
        <v>109000</v>
      </c>
      <c r="D48" s="47"/>
      <c r="E48" s="47">
        <f t="shared" si="0"/>
        <v>109000</v>
      </c>
      <c r="F48" s="33">
        <v>119000</v>
      </c>
      <c r="G48" s="33"/>
      <c r="H48" s="33">
        <f t="shared" si="1"/>
        <v>119000</v>
      </c>
      <c r="I48" s="33">
        <v>129000</v>
      </c>
      <c r="J48" s="38"/>
      <c r="K48" s="33">
        <f t="shared" si="2"/>
        <v>129000</v>
      </c>
    </row>
    <row r="49" spans="1:11" ht="29.25" customHeight="1" x14ac:dyDescent="0.3">
      <c r="A49" s="4" t="s">
        <v>137</v>
      </c>
      <c r="B49" s="5" t="s">
        <v>138</v>
      </c>
      <c r="C49" s="47">
        <v>109000</v>
      </c>
      <c r="D49" s="47"/>
      <c r="E49" s="47">
        <f t="shared" si="0"/>
        <v>109000</v>
      </c>
      <c r="F49" s="33">
        <v>119000</v>
      </c>
      <c r="G49" s="33"/>
      <c r="H49" s="33">
        <f t="shared" si="1"/>
        <v>119000</v>
      </c>
      <c r="I49" s="33">
        <v>129000</v>
      </c>
      <c r="J49" s="38"/>
      <c r="K49" s="33">
        <f t="shared" si="2"/>
        <v>129000</v>
      </c>
    </row>
    <row r="50" spans="1:11" ht="43.2" customHeight="1" x14ac:dyDescent="0.3">
      <c r="A50" s="4" t="s">
        <v>139</v>
      </c>
      <c r="B50" s="5" t="s">
        <v>150</v>
      </c>
      <c r="C50" s="47">
        <v>109000</v>
      </c>
      <c r="D50" s="47"/>
      <c r="E50" s="47">
        <f t="shared" si="0"/>
        <v>109000</v>
      </c>
      <c r="F50" s="33">
        <v>119000</v>
      </c>
      <c r="G50" s="33"/>
      <c r="H50" s="33">
        <f t="shared" si="1"/>
        <v>119000</v>
      </c>
      <c r="I50" s="33">
        <v>129000</v>
      </c>
      <c r="J50" s="38"/>
      <c r="K50" s="33">
        <f t="shared" si="2"/>
        <v>129000</v>
      </c>
    </row>
    <row r="51" spans="1:11" ht="53.4" x14ac:dyDescent="0.3">
      <c r="A51" s="4" t="s">
        <v>68</v>
      </c>
      <c r="B51" s="5" t="s">
        <v>69</v>
      </c>
      <c r="C51" s="47">
        <v>154000</v>
      </c>
      <c r="D51" s="47"/>
      <c r="E51" s="47">
        <f t="shared" si="0"/>
        <v>154000</v>
      </c>
      <c r="F51" s="33">
        <v>144000</v>
      </c>
      <c r="G51" s="33"/>
      <c r="H51" s="33">
        <f t="shared" si="1"/>
        <v>144000</v>
      </c>
      <c r="I51" s="33">
        <v>134000</v>
      </c>
      <c r="J51" s="38"/>
      <c r="K51" s="33">
        <f t="shared" si="2"/>
        <v>134000</v>
      </c>
    </row>
    <row r="52" spans="1:11" ht="53.4" x14ac:dyDescent="0.3">
      <c r="A52" s="4" t="s">
        <v>70</v>
      </c>
      <c r="B52" s="5" t="s">
        <v>71</v>
      </c>
      <c r="C52" s="47">
        <v>154000</v>
      </c>
      <c r="D52" s="47"/>
      <c r="E52" s="47">
        <f t="shared" si="0"/>
        <v>154000</v>
      </c>
      <c r="F52" s="33">
        <v>144000</v>
      </c>
      <c r="G52" s="33"/>
      <c r="H52" s="33">
        <f t="shared" si="1"/>
        <v>144000</v>
      </c>
      <c r="I52" s="33">
        <v>134000</v>
      </c>
      <c r="J52" s="38"/>
      <c r="K52" s="33">
        <f t="shared" si="2"/>
        <v>134000</v>
      </c>
    </row>
    <row r="53" spans="1:11" ht="53.4" x14ac:dyDescent="0.3">
      <c r="A53" s="4" t="s">
        <v>72</v>
      </c>
      <c r="B53" s="5" t="s">
        <v>73</v>
      </c>
      <c r="C53" s="47">
        <v>154000</v>
      </c>
      <c r="D53" s="47"/>
      <c r="E53" s="47">
        <f t="shared" si="0"/>
        <v>154000</v>
      </c>
      <c r="F53" s="33">
        <v>144000</v>
      </c>
      <c r="G53" s="33"/>
      <c r="H53" s="33">
        <f t="shared" si="1"/>
        <v>144000</v>
      </c>
      <c r="I53" s="33">
        <v>134000</v>
      </c>
      <c r="J53" s="38"/>
      <c r="K53" s="33">
        <f t="shared" si="2"/>
        <v>134000</v>
      </c>
    </row>
    <row r="54" spans="1:11" x14ac:dyDescent="0.3">
      <c r="A54" s="2" t="s">
        <v>74</v>
      </c>
      <c r="B54" s="3" t="s">
        <v>75</v>
      </c>
      <c r="C54" s="47">
        <v>475000</v>
      </c>
      <c r="D54" s="47">
        <f>D55</f>
        <v>-183000</v>
      </c>
      <c r="E54" s="47">
        <f t="shared" si="0"/>
        <v>292000</v>
      </c>
      <c r="F54" s="33">
        <v>494000</v>
      </c>
      <c r="G54" s="33"/>
      <c r="H54" s="33">
        <f t="shared" si="1"/>
        <v>494000</v>
      </c>
      <c r="I54" s="33">
        <v>513000</v>
      </c>
      <c r="J54" s="38"/>
      <c r="K54" s="33">
        <f t="shared" si="2"/>
        <v>513000</v>
      </c>
    </row>
    <row r="55" spans="1:11" s="29" customFormat="1" x14ac:dyDescent="0.3">
      <c r="A55" s="4" t="s">
        <v>76</v>
      </c>
      <c r="B55" s="5" t="s">
        <v>77</v>
      </c>
      <c r="C55" s="47">
        <v>475000</v>
      </c>
      <c r="D55" s="47">
        <f>D56+D57+D58</f>
        <v>-183000</v>
      </c>
      <c r="E55" s="47">
        <f t="shared" si="0"/>
        <v>292000</v>
      </c>
      <c r="F55" s="34">
        <v>494000</v>
      </c>
      <c r="G55" s="34"/>
      <c r="H55" s="33">
        <f t="shared" si="1"/>
        <v>494000</v>
      </c>
      <c r="I55" s="34">
        <v>513000</v>
      </c>
      <c r="J55" s="39"/>
      <c r="K55" s="33">
        <f t="shared" si="2"/>
        <v>513000</v>
      </c>
    </row>
    <row r="56" spans="1:11" s="29" customFormat="1" ht="27" x14ac:dyDescent="0.3">
      <c r="A56" s="4" t="s">
        <v>78</v>
      </c>
      <c r="B56" s="5" t="s">
        <v>79</v>
      </c>
      <c r="C56" s="47">
        <v>78000</v>
      </c>
      <c r="D56" s="47">
        <v>21000</v>
      </c>
      <c r="E56" s="47">
        <f t="shared" si="0"/>
        <v>99000</v>
      </c>
      <c r="F56" s="34">
        <v>81000</v>
      </c>
      <c r="G56" s="34"/>
      <c r="H56" s="33">
        <f t="shared" si="1"/>
        <v>81000</v>
      </c>
      <c r="I56" s="34">
        <v>84000</v>
      </c>
      <c r="J56" s="39"/>
      <c r="K56" s="33">
        <f t="shared" si="2"/>
        <v>84000</v>
      </c>
    </row>
    <row r="57" spans="1:11" s="29" customFormat="1" x14ac:dyDescent="0.3">
      <c r="A57" s="4" t="s">
        <v>80</v>
      </c>
      <c r="B57" s="5" t="s">
        <v>81</v>
      </c>
      <c r="C57" s="47">
        <v>225000</v>
      </c>
      <c r="D57" s="47">
        <v>-73000</v>
      </c>
      <c r="E57" s="47">
        <f t="shared" si="0"/>
        <v>152000</v>
      </c>
      <c r="F57" s="34">
        <v>234000</v>
      </c>
      <c r="G57" s="34"/>
      <c r="H57" s="33">
        <f t="shared" si="1"/>
        <v>234000</v>
      </c>
      <c r="I57" s="34">
        <v>243000</v>
      </c>
      <c r="J57" s="39"/>
      <c r="K57" s="33">
        <f t="shared" si="2"/>
        <v>243000</v>
      </c>
    </row>
    <row r="58" spans="1:11" s="29" customFormat="1" x14ac:dyDescent="0.3">
      <c r="A58" s="4" t="s">
        <v>82</v>
      </c>
      <c r="B58" s="5" t="s">
        <v>83</v>
      </c>
      <c r="C58" s="47">
        <v>172000</v>
      </c>
      <c r="D58" s="47">
        <f>D59</f>
        <v>-131000</v>
      </c>
      <c r="E58" s="47">
        <f t="shared" si="0"/>
        <v>41000</v>
      </c>
      <c r="F58" s="34">
        <v>179000</v>
      </c>
      <c r="G58" s="34"/>
      <c r="H58" s="33">
        <f t="shared" si="1"/>
        <v>179000</v>
      </c>
      <c r="I58" s="34">
        <v>186000</v>
      </c>
      <c r="J58" s="39"/>
      <c r="K58" s="33">
        <f t="shared" si="2"/>
        <v>186000</v>
      </c>
    </row>
    <row r="59" spans="1:11" x14ac:dyDescent="0.3">
      <c r="A59" s="4" t="s">
        <v>84</v>
      </c>
      <c r="B59" s="5" t="s">
        <v>85</v>
      </c>
      <c r="C59" s="47">
        <v>172000</v>
      </c>
      <c r="D59" s="47">
        <v>-131000</v>
      </c>
      <c r="E59" s="47">
        <f t="shared" si="0"/>
        <v>41000</v>
      </c>
      <c r="F59" s="33">
        <v>179000</v>
      </c>
      <c r="G59" s="33"/>
      <c r="H59" s="33">
        <f t="shared" si="1"/>
        <v>179000</v>
      </c>
      <c r="I59" s="33">
        <v>186000</v>
      </c>
      <c r="J59" s="38"/>
      <c r="K59" s="33">
        <f t="shared" si="2"/>
        <v>186000</v>
      </c>
    </row>
    <row r="60" spans="1:11" ht="31.2" customHeight="1" x14ac:dyDescent="0.3">
      <c r="A60" s="2" t="s">
        <v>180</v>
      </c>
      <c r="B60" s="3" t="s">
        <v>181</v>
      </c>
      <c r="C60" s="47">
        <v>10000</v>
      </c>
      <c r="D60" s="47">
        <f>D61</f>
        <v>-10000</v>
      </c>
      <c r="E60" s="47">
        <f t="shared" si="0"/>
        <v>0</v>
      </c>
      <c r="F60" s="33">
        <v>10000</v>
      </c>
      <c r="G60" s="33"/>
      <c r="H60" s="33">
        <f t="shared" si="1"/>
        <v>10000</v>
      </c>
      <c r="I60" s="33">
        <v>10000</v>
      </c>
      <c r="J60" s="38"/>
      <c r="K60" s="33">
        <f t="shared" si="2"/>
        <v>10000</v>
      </c>
    </row>
    <row r="61" spans="1:11" s="29" customFormat="1" x14ac:dyDescent="0.3">
      <c r="A61" s="4" t="s">
        <v>182</v>
      </c>
      <c r="B61" s="5" t="s">
        <v>183</v>
      </c>
      <c r="C61" s="47">
        <v>10000</v>
      </c>
      <c r="D61" s="47">
        <f>D62</f>
        <v>-10000</v>
      </c>
      <c r="E61" s="47">
        <f t="shared" si="0"/>
        <v>0</v>
      </c>
      <c r="F61" s="34">
        <v>10000</v>
      </c>
      <c r="G61" s="34"/>
      <c r="H61" s="33">
        <f t="shared" si="1"/>
        <v>10000</v>
      </c>
      <c r="I61" s="34">
        <v>10000</v>
      </c>
      <c r="J61" s="39"/>
      <c r="K61" s="33">
        <f t="shared" si="2"/>
        <v>10000</v>
      </c>
    </row>
    <row r="62" spans="1:11" s="29" customFormat="1" x14ac:dyDescent="0.3">
      <c r="A62" s="4" t="s">
        <v>184</v>
      </c>
      <c r="B62" s="5" t="s">
        <v>185</v>
      </c>
      <c r="C62" s="47">
        <v>10000</v>
      </c>
      <c r="D62" s="47">
        <f>D63</f>
        <v>-10000</v>
      </c>
      <c r="E62" s="47">
        <f t="shared" si="0"/>
        <v>0</v>
      </c>
      <c r="F62" s="34">
        <v>10000</v>
      </c>
      <c r="G62" s="34"/>
      <c r="H62" s="33">
        <f t="shared" si="1"/>
        <v>10000</v>
      </c>
      <c r="I62" s="34">
        <v>10000</v>
      </c>
      <c r="J62" s="39"/>
      <c r="K62" s="33">
        <f t="shared" si="2"/>
        <v>10000</v>
      </c>
    </row>
    <row r="63" spans="1:11" s="29" customFormat="1" x14ac:dyDescent="0.3">
      <c r="A63" s="4" t="s">
        <v>186</v>
      </c>
      <c r="B63" s="5" t="s">
        <v>187</v>
      </c>
      <c r="C63" s="47">
        <v>10000</v>
      </c>
      <c r="D63" s="47">
        <v>-10000</v>
      </c>
      <c r="E63" s="47">
        <f t="shared" si="0"/>
        <v>0</v>
      </c>
      <c r="F63" s="34">
        <v>10000</v>
      </c>
      <c r="G63" s="34"/>
      <c r="H63" s="33">
        <f t="shared" si="1"/>
        <v>10000</v>
      </c>
      <c r="I63" s="34">
        <v>10000</v>
      </c>
      <c r="J63" s="39"/>
      <c r="K63" s="33">
        <f t="shared" si="2"/>
        <v>10000</v>
      </c>
    </row>
    <row r="64" spans="1:11" ht="24.6" customHeight="1" x14ac:dyDescent="0.3">
      <c r="A64" s="2" t="s">
        <v>86</v>
      </c>
      <c r="B64" s="3" t="s">
        <v>87</v>
      </c>
      <c r="C64" s="47">
        <v>9069000</v>
      </c>
      <c r="D64" s="47">
        <f>D65+D68+D74</f>
        <v>-2609000</v>
      </c>
      <c r="E64" s="47">
        <f t="shared" si="0"/>
        <v>6460000</v>
      </c>
      <c r="F64" s="33">
        <v>15260680.390000001</v>
      </c>
      <c r="G64" s="33"/>
      <c r="H64" s="33">
        <f t="shared" si="1"/>
        <v>15260680.390000001</v>
      </c>
      <c r="I64" s="33">
        <v>7282000</v>
      </c>
      <c r="J64" s="38"/>
      <c r="K64" s="33">
        <f t="shared" si="2"/>
        <v>7282000</v>
      </c>
    </row>
    <row r="65" spans="1:11" s="29" customFormat="1" ht="53.4" x14ac:dyDescent="0.3">
      <c r="A65" s="4" t="s">
        <v>174</v>
      </c>
      <c r="B65" s="5" t="s">
        <v>175</v>
      </c>
      <c r="C65" s="47">
        <v>288000</v>
      </c>
      <c r="D65" s="47">
        <f>D66</f>
        <v>246000</v>
      </c>
      <c r="E65" s="47">
        <f t="shared" si="0"/>
        <v>534000</v>
      </c>
      <c r="F65" s="34">
        <v>281000</v>
      </c>
      <c r="G65" s="34"/>
      <c r="H65" s="33">
        <f t="shared" si="1"/>
        <v>281000</v>
      </c>
      <c r="I65" s="34">
        <v>274000</v>
      </c>
      <c r="J65" s="39"/>
      <c r="K65" s="33">
        <f t="shared" si="2"/>
        <v>274000</v>
      </c>
    </row>
    <row r="66" spans="1:11" s="29" customFormat="1" ht="53.4" x14ac:dyDescent="0.3">
      <c r="A66" s="4" t="s">
        <v>176</v>
      </c>
      <c r="B66" s="5" t="s">
        <v>177</v>
      </c>
      <c r="C66" s="47">
        <v>288000</v>
      </c>
      <c r="D66" s="47">
        <f>D67</f>
        <v>246000</v>
      </c>
      <c r="E66" s="47">
        <f t="shared" si="0"/>
        <v>534000</v>
      </c>
      <c r="F66" s="34">
        <v>281000</v>
      </c>
      <c r="G66" s="34"/>
      <c r="H66" s="33">
        <f t="shared" si="1"/>
        <v>281000</v>
      </c>
      <c r="I66" s="34">
        <v>274000</v>
      </c>
      <c r="J66" s="39"/>
      <c r="K66" s="33">
        <f t="shared" si="2"/>
        <v>274000</v>
      </c>
    </row>
    <row r="67" spans="1:11" s="29" customFormat="1" ht="54.75" customHeight="1" x14ac:dyDescent="0.3">
      <c r="A67" s="4" t="s">
        <v>178</v>
      </c>
      <c r="B67" s="5" t="s">
        <v>179</v>
      </c>
      <c r="C67" s="47">
        <v>288000</v>
      </c>
      <c r="D67" s="47">
        <v>246000</v>
      </c>
      <c r="E67" s="47">
        <f t="shared" si="0"/>
        <v>534000</v>
      </c>
      <c r="F67" s="34">
        <v>281000</v>
      </c>
      <c r="G67" s="34"/>
      <c r="H67" s="33">
        <f t="shared" si="1"/>
        <v>281000</v>
      </c>
      <c r="I67" s="34">
        <v>274000</v>
      </c>
      <c r="J67" s="39"/>
      <c r="K67" s="33">
        <f t="shared" si="2"/>
        <v>274000</v>
      </c>
    </row>
    <row r="68" spans="1:11" s="29" customFormat="1" ht="27" x14ac:dyDescent="0.3">
      <c r="A68" s="4" t="s">
        <v>88</v>
      </c>
      <c r="B68" s="5" t="s">
        <v>89</v>
      </c>
      <c r="C68" s="47">
        <v>8690000</v>
      </c>
      <c r="D68" s="47">
        <f>D69+D72</f>
        <v>-2796000</v>
      </c>
      <c r="E68" s="47">
        <f t="shared" si="0"/>
        <v>5894000</v>
      </c>
      <c r="F68" s="34">
        <v>14901680.390000001</v>
      </c>
      <c r="G68" s="34"/>
      <c r="H68" s="33">
        <f t="shared" si="1"/>
        <v>14901680.390000001</v>
      </c>
      <c r="I68" s="34">
        <v>6950000</v>
      </c>
      <c r="J68" s="39"/>
      <c r="K68" s="33">
        <f t="shared" si="2"/>
        <v>6950000</v>
      </c>
    </row>
    <row r="69" spans="1:11" s="29" customFormat="1" ht="27" x14ac:dyDescent="0.3">
      <c r="A69" s="4" t="s">
        <v>90</v>
      </c>
      <c r="B69" s="5" t="s">
        <v>91</v>
      </c>
      <c r="C69" s="47">
        <v>8690000</v>
      </c>
      <c r="D69" s="47">
        <f>D70+D71</f>
        <v>-2797000</v>
      </c>
      <c r="E69" s="47">
        <f t="shared" si="0"/>
        <v>5893000</v>
      </c>
      <c r="F69" s="34">
        <v>14901680.390000001</v>
      </c>
      <c r="G69" s="34"/>
      <c r="H69" s="33">
        <f t="shared" si="1"/>
        <v>14901680.390000001</v>
      </c>
      <c r="I69" s="34">
        <v>6950000</v>
      </c>
      <c r="J69" s="39"/>
      <c r="K69" s="33">
        <f t="shared" si="2"/>
        <v>6950000</v>
      </c>
    </row>
    <row r="70" spans="1:11" s="29" customFormat="1" ht="40.200000000000003" x14ac:dyDescent="0.3">
      <c r="A70" s="4" t="s">
        <v>92</v>
      </c>
      <c r="B70" s="5" t="s">
        <v>151</v>
      </c>
      <c r="C70" s="47">
        <v>8590000</v>
      </c>
      <c r="D70" s="47">
        <v>-2970000</v>
      </c>
      <c r="E70" s="47">
        <f t="shared" si="0"/>
        <v>5620000</v>
      </c>
      <c r="F70" s="34">
        <v>14851680.390000001</v>
      </c>
      <c r="G70" s="34"/>
      <c r="H70" s="33">
        <f t="shared" si="1"/>
        <v>14851680.390000001</v>
      </c>
      <c r="I70" s="34">
        <v>6900000</v>
      </c>
      <c r="J70" s="39"/>
      <c r="K70" s="33">
        <f t="shared" si="2"/>
        <v>6900000</v>
      </c>
    </row>
    <row r="71" spans="1:11" s="29" customFormat="1" ht="27" x14ac:dyDescent="0.3">
      <c r="A71" s="4" t="s">
        <v>93</v>
      </c>
      <c r="B71" s="5" t="s">
        <v>94</v>
      </c>
      <c r="C71" s="47">
        <v>100000</v>
      </c>
      <c r="D71" s="47">
        <v>173000</v>
      </c>
      <c r="E71" s="47">
        <f t="shared" ref="E71:E139" si="3">C71+D71</f>
        <v>273000</v>
      </c>
      <c r="F71" s="34">
        <v>50000</v>
      </c>
      <c r="G71" s="34"/>
      <c r="H71" s="33">
        <f t="shared" ref="H71:H139" si="4">F71+G71</f>
        <v>50000</v>
      </c>
      <c r="I71" s="34">
        <v>50000</v>
      </c>
      <c r="J71" s="39"/>
      <c r="K71" s="33">
        <f t="shared" ref="K71:K139" si="5">I71+J71</f>
        <v>50000</v>
      </c>
    </row>
    <row r="72" spans="1:11" s="29" customFormat="1" ht="37.200000000000003" customHeight="1" x14ac:dyDescent="0.3">
      <c r="A72" s="4" t="s">
        <v>274</v>
      </c>
      <c r="B72" s="5" t="s">
        <v>275</v>
      </c>
      <c r="C72" s="47"/>
      <c r="D72" s="47">
        <f>D73</f>
        <v>1000</v>
      </c>
      <c r="E72" s="47">
        <f t="shared" si="3"/>
        <v>1000</v>
      </c>
      <c r="F72" s="34"/>
      <c r="G72" s="34"/>
      <c r="H72" s="33"/>
      <c r="I72" s="34"/>
      <c r="J72" s="39"/>
      <c r="K72" s="33"/>
    </row>
    <row r="73" spans="1:11" s="29" customFormat="1" ht="40.200000000000003" x14ac:dyDescent="0.3">
      <c r="A73" s="4" t="s">
        <v>276</v>
      </c>
      <c r="B73" s="5" t="s">
        <v>277</v>
      </c>
      <c r="C73" s="47"/>
      <c r="D73" s="47">
        <v>1000</v>
      </c>
      <c r="E73" s="47">
        <f t="shared" si="3"/>
        <v>1000</v>
      </c>
      <c r="F73" s="34"/>
      <c r="G73" s="34"/>
      <c r="H73" s="33"/>
      <c r="I73" s="34"/>
      <c r="J73" s="39"/>
      <c r="K73" s="33"/>
    </row>
    <row r="74" spans="1:11" s="29" customFormat="1" ht="53.4" x14ac:dyDescent="0.3">
      <c r="A74" s="4" t="s">
        <v>95</v>
      </c>
      <c r="B74" s="5" t="s">
        <v>96</v>
      </c>
      <c r="C74" s="47">
        <v>91000</v>
      </c>
      <c r="D74" s="47">
        <f>D75</f>
        <v>-59000</v>
      </c>
      <c r="E74" s="47">
        <f t="shared" si="3"/>
        <v>32000</v>
      </c>
      <c r="F74" s="34">
        <v>78000</v>
      </c>
      <c r="G74" s="34"/>
      <c r="H74" s="33">
        <f t="shared" si="4"/>
        <v>78000</v>
      </c>
      <c r="I74" s="34">
        <v>58000</v>
      </c>
      <c r="J74" s="39"/>
      <c r="K74" s="33">
        <f t="shared" si="5"/>
        <v>58000</v>
      </c>
    </row>
    <row r="75" spans="1:11" s="29" customFormat="1" ht="53.4" x14ac:dyDescent="0.3">
      <c r="A75" s="4" t="s">
        <v>97</v>
      </c>
      <c r="B75" s="5" t="s">
        <v>98</v>
      </c>
      <c r="C75" s="47">
        <v>91000</v>
      </c>
      <c r="D75" s="47">
        <f>D77</f>
        <v>-59000</v>
      </c>
      <c r="E75" s="47">
        <f t="shared" si="3"/>
        <v>32000</v>
      </c>
      <c r="F75" s="34">
        <v>78000</v>
      </c>
      <c r="G75" s="34"/>
      <c r="H75" s="33">
        <f t="shared" si="4"/>
        <v>78000</v>
      </c>
      <c r="I75" s="34">
        <v>58000</v>
      </c>
      <c r="J75" s="39"/>
      <c r="K75" s="33">
        <f t="shared" si="5"/>
        <v>58000</v>
      </c>
    </row>
    <row r="76" spans="1:11" s="29" customFormat="1" ht="68.849999999999994" customHeight="1" x14ac:dyDescent="0.3">
      <c r="A76" s="4" t="s">
        <v>141</v>
      </c>
      <c r="B76" s="5" t="s">
        <v>142</v>
      </c>
      <c r="C76" s="47">
        <v>24000</v>
      </c>
      <c r="D76" s="47"/>
      <c r="E76" s="47">
        <f t="shared" si="3"/>
        <v>24000</v>
      </c>
      <c r="F76" s="34">
        <v>24000</v>
      </c>
      <c r="G76" s="34"/>
      <c r="H76" s="33">
        <f t="shared" si="4"/>
        <v>24000</v>
      </c>
      <c r="I76" s="34">
        <v>18000</v>
      </c>
      <c r="J76" s="39"/>
      <c r="K76" s="33">
        <f t="shared" si="5"/>
        <v>18000</v>
      </c>
    </row>
    <row r="77" spans="1:11" s="29" customFormat="1" ht="57" customHeight="1" x14ac:dyDescent="0.3">
      <c r="A77" s="4" t="s">
        <v>99</v>
      </c>
      <c r="B77" s="5" t="s">
        <v>100</v>
      </c>
      <c r="C77" s="47">
        <v>67000</v>
      </c>
      <c r="D77" s="47">
        <v>-59000</v>
      </c>
      <c r="E77" s="47">
        <f t="shared" si="3"/>
        <v>8000</v>
      </c>
      <c r="F77" s="34">
        <v>54000</v>
      </c>
      <c r="G77" s="34"/>
      <c r="H77" s="33">
        <f t="shared" si="4"/>
        <v>54000</v>
      </c>
      <c r="I77" s="34">
        <v>40000</v>
      </c>
      <c r="J77" s="39"/>
      <c r="K77" s="33">
        <f t="shared" si="5"/>
        <v>40000</v>
      </c>
    </row>
    <row r="78" spans="1:11" x14ac:dyDescent="0.3">
      <c r="A78" s="2" t="s">
        <v>101</v>
      </c>
      <c r="B78" s="3" t="s">
        <v>102</v>
      </c>
      <c r="C78" s="47">
        <v>231000</v>
      </c>
      <c r="D78" s="47"/>
      <c r="E78" s="47">
        <f t="shared" si="3"/>
        <v>231000</v>
      </c>
      <c r="F78" s="33">
        <v>206000</v>
      </c>
      <c r="G78" s="33"/>
      <c r="H78" s="33">
        <f t="shared" si="4"/>
        <v>206000</v>
      </c>
      <c r="I78" s="33">
        <v>206000</v>
      </c>
      <c r="J78" s="38"/>
      <c r="K78" s="33">
        <f t="shared" si="5"/>
        <v>206000</v>
      </c>
    </row>
    <row r="79" spans="1:11" s="29" customFormat="1" ht="27" x14ac:dyDescent="0.3">
      <c r="A79" s="4" t="s">
        <v>103</v>
      </c>
      <c r="B79" s="5" t="s">
        <v>104</v>
      </c>
      <c r="C79" s="47">
        <v>231000</v>
      </c>
      <c r="D79" s="47"/>
      <c r="E79" s="47">
        <f t="shared" si="3"/>
        <v>231000</v>
      </c>
      <c r="F79" s="34">
        <v>206000</v>
      </c>
      <c r="G79" s="34"/>
      <c r="H79" s="33">
        <f t="shared" si="4"/>
        <v>206000</v>
      </c>
      <c r="I79" s="34">
        <v>206000</v>
      </c>
      <c r="J79" s="39"/>
      <c r="K79" s="33">
        <f t="shared" si="5"/>
        <v>206000</v>
      </c>
    </row>
    <row r="80" spans="1:11" s="29" customFormat="1" ht="27" x14ac:dyDescent="0.3">
      <c r="A80" s="4" t="s">
        <v>105</v>
      </c>
      <c r="B80" s="5" t="s">
        <v>106</v>
      </c>
      <c r="C80" s="47">
        <v>231000</v>
      </c>
      <c r="D80" s="47"/>
      <c r="E80" s="47">
        <f t="shared" si="3"/>
        <v>231000</v>
      </c>
      <c r="F80" s="34">
        <v>206000</v>
      </c>
      <c r="G80" s="34"/>
      <c r="H80" s="33">
        <f t="shared" si="4"/>
        <v>206000</v>
      </c>
      <c r="I80" s="34">
        <v>206000</v>
      </c>
      <c r="J80" s="39"/>
      <c r="K80" s="33">
        <f t="shared" si="5"/>
        <v>206000</v>
      </c>
    </row>
    <row r="81" spans="1:11" x14ac:dyDescent="0.3">
      <c r="A81" s="2" t="s">
        <v>107</v>
      </c>
      <c r="B81" s="3" t="s">
        <v>108</v>
      </c>
      <c r="C81" s="47">
        <v>1362000</v>
      </c>
      <c r="D81" s="47">
        <v>177000</v>
      </c>
      <c r="E81" s="47">
        <f t="shared" si="3"/>
        <v>1539000</v>
      </c>
      <c r="F81" s="33">
        <v>1373000</v>
      </c>
      <c r="G81" s="33"/>
      <c r="H81" s="33">
        <f t="shared" si="4"/>
        <v>1373000</v>
      </c>
      <c r="I81" s="33">
        <v>1384000</v>
      </c>
      <c r="J81" s="38"/>
      <c r="K81" s="33">
        <f t="shared" si="5"/>
        <v>1384000</v>
      </c>
    </row>
    <row r="82" spans="1:11" s="29" customFormat="1" ht="32.85" customHeight="1" x14ac:dyDescent="0.3">
      <c r="A82" s="4" t="s">
        <v>109</v>
      </c>
      <c r="B82" s="30" t="s">
        <v>110</v>
      </c>
      <c r="C82" s="47">
        <v>905000</v>
      </c>
      <c r="D82" s="47">
        <v>198000</v>
      </c>
      <c r="E82" s="47">
        <f t="shared" si="3"/>
        <v>1103000</v>
      </c>
      <c r="F82" s="34">
        <v>912000</v>
      </c>
      <c r="G82" s="34"/>
      <c r="H82" s="33">
        <f t="shared" si="4"/>
        <v>912000</v>
      </c>
      <c r="I82" s="34">
        <v>919000</v>
      </c>
      <c r="J82" s="39"/>
      <c r="K82" s="33">
        <f t="shared" si="5"/>
        <v>919000</v>
      </c>
    </row>
    <row r="83" spans="1:11" s="1" customFormat="1" ht="40.200000000000003" x14ac:dyDescent="0.3">
      <c r="A83" s="4" t="s">
        <v>111</v>
      </c>
      <c r="B83" s="7" t="s">
        <v>152</v>
      </c>
      <c r="C83" s="47">
        <v>34000</v>
      </c>
      <c r="D83" s="47">
        <f>D84</f>
        <v>-19000</v>
      </c>
      <c r="E83" s="47">
        <f t="shared" si="3"/>
        <v>15000</v>
      </c>
      <c r="F83" s="35">
        <v>34000</v>
      </c>
      <c r="G83" s="35"/>
      <c r="H83" s="33">
        <f t="shared" si="4"/>
        <v>34000</v>
      </c>
      <c r="I83" s="35">
        <v>34000</v>
      </c>
      <c r="J83" s="40"/>
      <c r="K83" s="33">
        <f t="shared" si="5"/>
        <v>34000</v>
      </c>
    </row>
    <row r="84" spans="1:11" s="1" customFormat="1" ht="51.45" customHeight="1" x14ac:dyDescent="0.3">
      <c r="A84" s="4" t="s">
        <v>112</v>
      </c>
      <c r="B84" s="7" t="s">
        <v>154</v>
      </c>
      <c r="C84" s="47">
        <v>34000</v>
      </c>
      <c r="D84" s="47">
        <v>-19000</v>
      </c>
      <c r="E84" s="47">
        <f t="shared" si="3"/>
        <v>15000</v>
      </c>
      <c r="F84" s="35">
        <v>34000</v>
      </c>
      <c r="G84" s="35"/>
      <c r="H84" s="33">
        <f t="shared" si="4"/>
        <v>34000</v>
      </c>
      <c r="I84" s="35">
        <v>34000</v>
      </c>
      <c r="J84" s="40"/>
      <c r="K84" s="33">
        <f t="shared" si="5"/>
        <v>34000</v>
      </c>
    </row>
    <row r="85" spans="1:11" s="1" customFormat="1" ht="53.4" x14ac:dyDescent="0.3">
      <c r="A85" s="4" t="s">
        <v>113</v>
      </c>
      <c r="B85" s="7" t="s">
        <v>153</v>
      </c>
      <c r="C85" s="47">
        <v>131000</v>
      </c>
      <c r="D85" s="47">
        <f>D86</f>
        <v>-32000</v>
      </c>
      <c r="E85" s="47">
        <f t="shared" si="3"/>
        <v>99000</v>
      </c>
      <c r="F85" s="35">
        <v>132000</v>
      </c>
      <c r="G85" s="35"/>
      <c r="H85" s="33">
        <f t="shared" si="4"/>
        <v>132000</v>
      </c>
      <c r="I85" s="35">
        <v>133000</v>
      </c>
      <c r="J85" s="40"/>
      <c r="K85" s="33">
        <f t="shared" si="5"/>
        <v>133000</v>
      </c>
    </row>
    <row r="86" spans="1:11" s="1" customFormat="1" ht="65.400000000000006" customHeight="1" x14ac:dyDescent="0.3">
      <c r="A86" s="4" t="s">
        <v>114</v>
      </c>
      <c r="B86" s="8" t="s">
        <v>155</v>
      </c>
      <c r="C86" s="47">
        <v>131000</v>
      </c>
      <c r="D86" s="47">
        <v>-32000</v>
      </c>
      <c r="E86" s="47">
        <f t="shared" si="3"/>
        <v>99000</v>
      </c>
      <c r="F86" s="35">
        <v>132000</v>
      </c>
      <c r="G86" s="35"/>
      <c r="H86" s="33">
        <f t="shared" si="4"/>
        <v>132000</v>
      </c>
      <c r="I86" s="35">
        <v>133000</v>
      </c>
      <c r="J86" s="40"/>
      <c r="K86" s="33">
        <f t="shared" si="5"/>
        <v>133000</v>
      </c>
    </row>
    <row r="87" spans="1:11" s="1" customFormat="1" ht="40.200000000000003" x14ac:dyDescent="0.3">
      <c r="A87" s="4" t="s">
        <v>115</v>
      </c>
      <c r="B87" s="7" t="s">
        <v>156</v>
      </c>
      <c r="C87" s="47">
        <v>151000</v>
      </c>
      <c r="D87" s="47">
        <f>D88</f>
        <v>-104000</v>
      </c>
      <c r="E87" s="47">
        <f t="shared" si="3"/>
        <v>47000</v>
      </c>
      <c r="F87" s="35">
        <v>152000</v>
      </c>
      <c r="G87" s="35"/>
      <c r="H87" s="33">
        <f t="shared" si="4"/>
        <v>152000</v>
      </c>
      <c r="I87" s="35">
        <v>153000</v>
      </c>
      <c r="J87" s="40"/>
      <c r="K87" s="33">
        <f t="shared" si="5"/>
        <v>153000</v>
      </c>
    </row>
    <row r="88" spans="1:11" s="1" customFormat="1" ht="51.45" customHeight="1" x14ac:dyDescent="0.3">
      <c r="A88" s="4" t="s">
        <v>116</v>
      </c>
      <c r="B88" s="7" t="s">
        <v>157</v>
      </c>
      <c r="C88" s="47">
        <v>151000</v>
      </c>
      <c r="D88" s="47">
        <v>-104000</v>
      </c>
      <c r="E88" s="47">
        <f t="shared" si="3"/>
        <v>47000</v>
      </c>
      <c r="F88" s="35">
        <v>152000</v>
      </c>
      <c r="G88" s="35"/>
      <c r="H88" s="33">
        <f t="shared" si="4"/>
        <v>152000</v>
      </c>
      <c r="I88" s="35">
        <v>153000</v>
      </c>
      <c r="J88" s="40"/>
      <c r="K88" s="33">
        <f t="shared" si="5"/>
        <v>153000</v>
      </c>
    </row>
    <row r="89" spans="1:11" s="1" customFormat="1" ht="38.25" customHeight="1" x14ac:dyDescent="0.3">
      <c r="A89" s="4" t="s">
        <v>119</v>
      </c>
      <c r="B89" s="7" t="s">
        <v>158</v>
      </c>
      <c r="C89" s="47">
        <v>17000</v>
      </c>
      <c r="D89" s="47">
        <f>D90</f>
        <v>-4000</v>
      </c>
      <c r="E89" s="47">
        <f t="shared" si="3"/>
        <v>13000</v>
      </c>
      <c r="F89" s="35">
        <v>17000</v>
      </c>
      <c r="G89" s="35"/>
      <c r="H89" s="33">
        <f t="shared" si="4"/>
        <v>17000</v>
      </c>
      <c r="I89" s="35">
        <v>17000</v>
      </c>
      <c r="J89" s="40"/>
      <c r="K89" s="33">
        <f t="shared" si="5"/>
        <v>17000</v>
      </c>
    </row>
    <row r="90" spans="1:11" s="1" customFormat="1" ht="50.25" customHeight="1" x14ac:dyDescent="0.3">
      <c r="A90" s="4" t="s">
        <v>120</v>
      </c>
      <c r="B90" s="7" t="s">
        <v>159</v>
      </c>
      <c r="C90" s="47">
        <v>17000</v>
      </c>
      <c r="D90" s="47">
        <v>-4000</v>
      </c>
      <c r="E90" s="47">
        <f t="shared" si="3"/>
        <v>13000</v>
      </c>
      <c r="F90" s="35">
        <v>17000</v>
      </c>
      <c r="G90" s="35"/>
      <c r="H90" s="33">
        <f t="shared" si="4"/>
        <v>17000</v>
      </c>
      <c r="I90" s="35">
        <v>17000</v>
      </c>
      <c r="J90" s="40"/>
      <c r="K90" s="33">
        <f t="shared" si="5"/>
        <v>17000</v>
      </c>
    </row>
    <row r="91" spans="1:11" s="1" customFormat="1" ht="36.75" customHeight="1" x14ac:dyDescent="0.3">
      <c r="A91" s="4" t="s">
        <v>121</v>
      </c>
      <c r="B91" s="7" t="s">
        <v>160</v>
      </c>
      <c r="C91" s="47">
        <v>40000</v>
      </c>
      <c r="D91" s="47">
        <f>D92</f>
        <v>-16000</v>
      </c>
      <c r="E91" s="47">
        <f t="shared" si="3"/>
        <v>24000</v>
      </c>
      <c r="F91" s="35">
        <v>40000</v>
      </c>
      <c r="G91" s="35"/>
      <c r="H91" s="33">
        <f t="shared" si="4"/>
        <v>40000</v>
      </c>
      <c r="I91" s="35">
        <v>40000</v>
      </c>
      <c r="J91" s="40"/>
      <c r="K91" s="33">
        <f t="shared" si="5"/>
        <v>40000</v>
      </c>
    </row>
    <row r="92" spans="1:11" s="1" customFormat="1" ht="63.9" customHeight="1" x14ac:dyDescent="0.3">
      <c r="A92" s="4" t="s">
        <v>122</v>
      </c>
      <c r="B92" s="7" t="s">
        <v>161</v>
      </c>
      <c r="C92" s="47">
        <v>40000</v>
      </c>
      <c r="D92" s="47">
        <v>-16000</v>
      </c>
      <c r="E92" s="47">
        <f t="shared" si="3"/>
        <v>24000</v>
      </c>
      <c r="F92" s="35">
        <v>40000</v>
      </c>
      <c r="G92" s="35"/>
      <c r="H92" s="33">
        <f t="shared" si="4"/>
        <v>40000</v>
      </c>
      <c r="I92" s="35">
        <v>40000</v>
      </c>
      <c r="J92" s="40"/>
      <c r="K92" s="33">
        <f t="shared" si="5"/>
        <v>40000</v>
      </c>
    </row>
    <row r="93" spans="1:11" s="1" customFormat="1" ht="38.25" customHeight="1" x14ac:dyDescent="0.3">
      <c r="A93" s="4" t="s">
        <v>123</v>
      </c>
      <c r="B93" s="7" t="s">
        <v>162</v>
      </c>
      <c r="C93" s="47">
        <v>2000</v>
      </c>
      <c r="D93" s="47">
        <f>D94</f>
        <v>11000</v>
      </c>
      <c r="E93" s="47">
        <f t="shared" si="3"/>
        <v>13000</v>
      </c>
      <c r="F93" s="35">
        <v>2000</v>
      </c>
      <c r="G93" s="35"/>
      <c r="H93" s="33">
        <f t="shared" si="4"/>
        <v>2000</v>
      </c>
      <c r="I93" s="35">
        <v>2000</v>
      </c>
      <c r="J93" s="40"/>
      <c r="K93" s="33">
        <f t="shared" si="5"/>
        <v>2000</v>
      </c>
    </row>
    <row r="94" spans="1:11" s="1" customFormat="1" ht="65.25" customHeight="1" x14ac:dyDescent="0.3">
      <c r="A94" s="4" t="s">
        <v>124</v>
      </c>
      <c r="B94" s="7" t="s">
        <v>188</v>
      </c>
      <c r="C94" s="47">
        <v>2000</v>
      </c>
      <c r="D94" s="47">
        <v>11000</v>
      </c>
      <c r="E94" s="47">
        <f t="shared" si="3"/>
        <v>13000</v>
      </c>
      <c r="F94" s="35">
        <v>2000</v>
      </c>
      <c r="G94" s="35"/>
      <c r="H94" s="33">
        <f t="shared" si="4"/>
        <v>2000</v>
      </c>
      <c r="I94" s="35">
        <v>2000</v>
      </c>
      <c r="J94" s="40"/>
      <c r="K94" s="33">
        <f t="shared" si="5"/>
        <v>2000</v>
      </c>
    </row>
    <row r="95" spans="1:11" s="1" customFormat="1" ht="39.450000000000003" customHeight="1" x14ac:dyDescent="0.3">
      <c r="A95" s="4" t="s">
        <v>125</v>
      </c>
      <c r="B95" s="7" t="s">
        <v>163</v>
      </c>
      <c r="C95" s="47">
        <v>35000</v>
      </c>
      <c r="D95" s="47"/>
      <c r="E95" s="47">
        <f t="shared" si="3"/>
        <v>35000</v>
      </c>
      <c r="F95" s="35">
        <v>35000</v>
      </c>
      <c r="G95" s="35"/>
      <c r="H95" s="33">
        <f t="shared" si="4"/>
        <v>35000</v>
      </c>
      <c r="I95" s="35">
        <v>35000</v>
      </c>
      <c r="J95" s="40"/>
      <c r="K95" s="33">
        <f t="shared" si="5"/>
        <v>35000</v>
      </c>
    </row>
    <row r="96" spans="1:11" s="1" customFormat="1" ht="53.4" x14ac:dyDescent="0.3">
      <c r="A96" s="4" t="s">
        <v>126</v>
      </c>
      <c r="B96" s="7" t="s">
        <v>164</v>
      </c>
      <c r="C96" s="47">
        <v>35000</v>
      </c>
      <c r="D96" s="47"/>
      <c r="E96" s="47">
        <f t="shared" si="3"/>
        <v>35000</v>
      </c>
      <c r="F96" s="35">
        <v>35000</v>
      </c>
      <c r="G96" s="35"/>
      <c r="H96" s="33">
        <f t="shared" si="4"/>
        <v>35000</v>
      </c>
      <c r="I96" s="35">
        <v>35000</v>
      </c>
      <c r="J96" s="40"/>
      <c r="K96" s="33">
        <f t="shared" si="5"/>
        <v>35000</v>
      </c>
    </row>
    <row r="97" spans="1:11" s="1" customFormat="1" ht="40.200000000000003" customHeight="1" x14ac:dyDescent="0.3">
      <c r="A97" s="4" t="s">
        <v>127</v>
      </c>
      <c r="B97" s="7" t="s">
        <v>165</v>
      </c>
      <c r="C97" s="47">
        <v>101000</v>
      </c>
      <c r="D97" s="47">
        <f>D98</f>
        <v>-66000</v>
      </c>
      <c r="E97" s="47">
        <f t="shared" si="3"/>
        <v>35000</v>
      </c>
      <c r="F97" s="35">
        <v>102000</v>
      </c>
      <c r="G97" s="35"/>
      <c r="H97" s="33">
        <f t="shared" si="4"/>
        <v>102000</v>
      </c>
      <c r="I97" s="35">
        <v>103000</v>
      </c>
      <c r="J97" s="40"/>
      <c r="K97" s="33">
        <f t="shared" si="5"/>
        <v>103000</v>
      </c>
    </row>
    <row r="98" spans="1:11" s="1" customFormat="1" ht="51.45" customHeight="1" x14ac:dyDescent="0.3">
      <c r="A98" s="4" t="s">
        <v>128</v>
      </c>
      <c r="B98" s="7" t="s">
        <v>166</v>
      </c>
      <c r="C98" s="47">
        <v>101000</v>
      </c>
      <c r="D98" s="47">
        <v>-66000</v>
      </c>
      <c r="E98" s="47">
        <f t="shared" si="3"/>
        <v>35000</v>
      </c>
      <c r="F98" s="35">
        <v>102000</v>
      </c>
      <c r="G98" s="35"/>
      <c r="H98" s="33">
        <f t="shared" si="4"/>
        <v>102000</v>
      </c>
      <c r="I98" s="35">
        <v>103000</v>
      </c>
      <c r="J98" s="40"/>
      <c r="K98" s="33">
        <f t="shared" si="5"/>
        <v>103000</v>
      </c>
    </row>
    <row r="99" spans="1:11" s="1" customFormat="1" ht="42.75" customHeight="1" x14ac:dyDescent="0.3">
      <c r="A99" s="4" t="s">
        <v>117</v>
      </c>
      <c r="B99" s="7" t="s">
        <v>167</v>
      </c>
      <c r="C99" s="47">
        <v>394000</v>
      </c>
      <c r="D99" s="47">
        <f>D100</f>
        <v>428000</v>
      </c>
      <c r="E99" s="47">
        <f t="shared" si="3"/>
        <v>822000</v>
      </c>
      <c r="F99" s="35">
        <v>398000</v>
      </c>
      <c r="G99" s="35"/>
      <c r="H99" s="33">
        <f t="shared" si="4"/>
        <v>398000</v>
      </c>
      <c r="I99" s="35">
        <v>402000</v>
      </c>
      <c r="J99" s="40"/>
      <c r="K99" s="33">
        <f t="shared" si="5"/>
        <v>402000</v>
      </c>
    </row>
    <row r="100" spans="1:11" s="1" customFormat="1" ht="66.599999999999994" x14ac:dyDescent="0.3">
      <c r="A100" s="4" t="s">
        <v>118</v>
      </c>
      <c r="B100" s="7" t="s">
        <v>168</v>
      </c>
      <c r="C100" s="47">
        <v>394000</v>
      </c>
      <c r="D100" s="47">
        <v>428000</v>
      </c>
      <c r="E100" s="47">
        <f t="shared" si="3"/>
        <v>822000</v>
      </c>
      <c r="F100" s="35">
        <v>398000</v>
      </c>
      <c r="G100" s="35"/>
      <c r="H100" s="33">
        <f t="shared" si="4"/>
        <v>398000</v>
      </c>
      <c r="I100" s="35">
        <v>402000</v>
      </c>
      <c r="J100" s="40"/>
      <c r="K100" s="33">
        <f t="shared" si="5"/>
        <v>402000</v>
      </c>
    </row>
    <row r="101" spans="1:11" s="1" customFormat="1" ht="66" customHeight="1" x14ac:dyDescent="0.3">
      <c r="A101" s="4" t="s">
        <v>129</v>
      </c>
      <c r="B101" s="7" t="s">
        <v>130</v>
      </c>
      <c r="C101" s="47">
        <v>269000</v>
      </c>
      <c r="D101" s="47">
        <f>D102</f>
        <v>-119000</v>
      </c>
      <c r="E101" s="47">
        <f t="shared" si="3"/>
        <v>150000</v>
      </c>
      <c r="F101" s="35">
        <v>272000</v>
      </c>
      <c r="G101" s="35"/>
      <c r="H101" s="33">
        <f t="shared" si="4"/>
        <v>272000</v>
      </c>
      <c r="I101" s="35">
        <v>274000</v>
      </c>
      <c r="J101" s="40"/>
      <c r="K101" s="33">
        <f t="shared" si="5"/>
        <v>274000</v>
      </c>
    </row>
    <row r="102" spans="1:11" s="1" customFormat="1" ht="90.75" customHeight="1" x14ac:dyDescent="0.3">
      <c r="A102" s="4" t="s">
        <v>169</v>
      </c>
      <c r="B102" s="7" t="s">
        <v>131</v>
      </c>
      <c r="C102" s="47">
        <v>269000</v>
      </c>
      <c r="D102" s="47">
        <v>-119000</v>
      </c>
      <c r="E102" s="47">
        <f t="shared" si="3"/>
        <v>150000</v>
      </c>
      <c r="F102" s="35">
        <v>272000</v>
      </c>
      <c r="G102" s="35"/>
      <c r="H102" s="33">
        <f t="shared" si="4"/>
        <v>272000</v>
      </c>
      <c r="I102" s="35">
        <v>274000</v>
      </c>
      <c r="J102" s="40"/>
      <c r="K102" s="33">
        <f t="shared" si="5"/>
        <v>274000</v>
      </c>
    </row>
    <row r="103" spans="1:11" s="1" customFormat="1" ht="28.95" customHeight="1" x14ac:dyDescent="0.3">
      <c r="A103" s="4" t="s">
        <v>170</v>
      </c>
      <c r="B103" s="7" t="s">
        <v>172</v>
      </c>
      <c r="C103" s="47">
        <v>26000</v>
      </c>
      <c r="D103" s="47">
        <f>D104</f>
        <v>-19000</v>
      </c>
      <c r="E103" s="47">
        <f t="shared" si="3"/>
        <v>7000</v>
      </c>
      <c r="F103" s="35">
        <v>26000</v>
      </c>
      <c r="G103" s="35"/>
      <c r="H103" s="33">
        <f t="shared" si="4"/>
        <v>26000</v>
      </c>
      <c r="I103" s="35">
        <v>26000</v>
      </c>
      <c r="J103" s="40"/>
      <c r="K103" s="33">
        <f t="shared" si="5"/>
        <v>26000</v>
      </c>
    </row>
    <row r="104" spans="1:11" s="1" customFormat="1" ht="42.6" customHeight="1" x14ac:dyDescent="0.3">
      <c r="A104" s="4" t="s">
        <v>171</v>
      </c>
      <c r="B104" s="7" t="s">
        <v>173</v>
      </c>
      <c r="C104" s="47">
        <v>26000</v>
      </c>
      <c r="D104" s="47">
        <v>-19000</v>
      </c>
      <c r="E104" s="47">
        <f t="shared" si="3"/>
        <v>7000</v>
      </c>
      <c r="F104" s="35">
        <v>26000</v>
      </c>
      <c r="G104" s="35"/>
      <c r="H104" s="33">
        <f t="shared" si="4"/>
        <v>26000</v>
      </c>
      <c r="I104" s="35">
        <v>26000</v>
      </c>
      <c r="J104" s="40"/>
      <c r="K104" s="33">
        <f t="shared" si="5"/>
        <v>26000</v>
      </c>
    </row>
    <row r="105" spans="1:11" s="1" customFormat="1" ht="63" customHeight="1" x14ac:dyDescent="0.3">
      <c r="A105" s="4" t="s">
        <v>278</v>
      </c>
      <c r="B105" s="7" t="s">
        <v>279</v>
      </c>
      <c r="C105" s="47"/>
      <c r="D105" s="47">
        <f>D106</f>
        <v>39000</v>
      </c>
      <c r="E105" s="47">
        <f t="shared" si="3"/>
        <v>39000</v>
      </c>
      <c r="F105" s="35"/>
      <c r="G105" s="35"/>
      <c r="H105" s="33"/>
      <c r="I105" s="35"/>
      <c r="J105" s="40"/>
      <c r="K105" s="33"/>
    </row>
    <row r="106" spans="1:11" s="1" customFormat="1" ht="42.6" customHeight="1" x14ac:dyDescent="0.3">
      <c r="A106" s="4" t="s">
        <v>280</v>
      </c>
      <c r="B106" s="7" t="s">
        <v>281</v>
      </c>
      <c r="C106" s="47"/>
      <c r="D106" s="47">
        <f>D107</f>
        <v>39000</v>
      </c>
      <c r="E106" s="47">
        <f t="shared" si="3"/>
        <v>39000</v>
      </c>
      <c r="F106" s="35"/>
      <c r="G106" s="35"/>
      <c r="H106" s="33"/>
      <c r="I106" s="35"/>
      <c r="J106" s="40"/>
      <c r="K106" s="33"/>
    </row>
    <row r="107" spans="1:11" s="1" customFormat="1" ht="64.2" customHeight="1" x14ac:dyDescent="0.3">
      <c r="A107" s="4" t="s">
        <v>282</v>
      </c>
      <c r="B107" s="7" t="s">
        <v>283</v>
      </c>
      <c r="C107" s="47"/>
      <c r="D107" s="47">
        <v>39000</v>
      </c>
      <c r="E107" s="47">
        <f t="shared" si="3"/>
        <v>39000</v>
      </c>
      <c r="F107" s="35"/>
      <c r="G107" s="35"/>
      <c r="H107" s="33"/>
      <c r="I107" s="35"/>
      <c r="J107" s="40"/>
      <c r="K107" s="33"/>
    </row>
    <row r="108" spans="1:11" s="1" customFormat="1" ht="15.6" customHeight="1" x14ac:dyDescent="0.3">
      <c r="A108" s="4" t="s">
        <v>132</v>
      </c>
      <c r="B108" s="8" t="s">
        <v>133</v>
      </c>
      <c r="C108" s="47">
        <v>162000</v>
      </c>
      <c r="D108" s="47">
        <f>D109</f>
        <v>78000</v>
      </c>
      <c r="E108" s="47">
        <f t="shared" si="3"/>
        <v>240000</v>
      </c>
      <c r="F108" s="35">
        <v>163000</v>
      </c>
      <c r="G108" s="35"/>
      <c r="H108" s="33">
        <f t="shared" si="4"/>
        <v>163000</v>
      </c>
      <c r="I108" s="35">
        <v>165000</v>
      </c>
      <c r="J108" s="40"/>
      <c r="K108" s="33">
        <f t="shared" si="5"/>
        <v>165000</v>
      </c>
    </row>
    <row r="109" spans="1:11" s="1" customFormat="1" ht="67.2" customHeight="1" x14ac:dyDescent="0.3">
      <c r="A109" s="4" t="s">
        <v>134</v>
      </c>
      <c r="B109" s="8" t="s">
        <v>189</v>
      </c>
      <c r="C109" s="47">
        <v>162000</v>
      </c>
      <c r="D109" s="47">
        <v>78000</v>
      </c>
      <c r="E109" s="47">
        <f t="shared" si="3"/>
        <v>240000</v>
      </c>
      <c r="F109" s="35">
        <v>163000</v>
      </c>
      <c r="G109" s="35"/>
      <c r="H109" s="33">
        <f t="shared" si="4"/>
        <v>163000</v>
      </c>
      <c r="I109" s="35">
        <v>165000</v>
      </c>
      <c r="J109" s="40"/>
      <c r="K109" s="33">
        <f t="shared" si="5"/>
        <v>165000</v>
      </c>
    </row>
    <row r="110" spans="1:11" s="1" customFormat="1" ht="15" customHeight="1" x14ac:dyDescent="0.3">
      <c r="A110" s="4" t="s">
        <v>243</v>
      </c>
      <c r="B110" s="20" t="s">
        <v>244</v>
      </c>
      <c r="C110" s="47">
        <v>450000</v>
      </c>
      <c r="D110" s="47"/>
      <c r="E110" s="47">
        <f t="shared" si="3"/>
        <v>450000</v>
      </c>
      <c r="F110" s="35">
        <v>0</v>
      </c>
      <c r="G110" s="35"/>
      <c r="H110" s="33">
        <f t="shared" si="4"/>
        <v>0</v>
      </c>
      <c r="I110" s="35">
        <v>0</v>
      </c>
      <c r="J110" s="40"/>
      <c r="K110" s="33">
        <f t="shared" si="5"/>
        <v>0</v>
      </c>
    </row>
    <row r="111" spans="1:11" s="1" customFormat="1" ht="19.5" customHeight="1" x14ac:dyDescent="0.3">
      <c r="A111" s="4" t="s">
        <v>245</v>
      </c>
      <c r="B111" s="8" t="s">
        <v>246</v>
      </c>
      <c r="C111" s="47">
        <v>450000</v>
      </c>
      <c r="D111" s="47"/>
      <c r="E111" s="47">
        <f t="shared" si="3"/>
        <v>450000</v>
      </c>
      <c r="F111" s="35">
        <v>0</v>
      </c>
      <c r="G111" s="35"/>
      <c r="H111" s="33">
        <f t="shared" si="4"/>
        <v>0</v>
      </c>
      <c r="I111" s="35">
        <v>0</v>
      </c>
      <c r="J111" s="40"/>
      <c r="K111" s="33">
        <f t="shared" si="5"/>
        <v>0</v>
      </c>
    </row>
    <row r="112" spans="1:11" s="1" customFormat="1" ht="14.25" customHeight="1" x14ac:dyDescent="0.3">
      <c r="A112" s="4" t="s">
        <v>247</v>
      </c>
      <c r="B112" s="8" t="s">
        <v>248</v>
      </c>
      <c r="C112" s="47">
        <v>450000</v>
      </c>
      <c r="D112" s="47"/>
      <c r="E112" s="47">
        <f t="shared" si="3"/>
        <v>450000</v>
      </c>
      <c r="F112" s="35">
        <v>0</v>
      </c>
      <c r="G112" s="35"/>
      <c r="H112" s="33">
        <f t="shared" si="4"/>
        <v>0</v>
      </c>
      <c r="I112" s="35">
        <v>0</v>
      </c>
      <c r="J112" s="40"/>
      <c r="K112" s="33">
        <f t="shared" si="5"/>
        <v>0</v>
      </c>
    </row>
    <row r="113" spans="1:11" s="1" customFormat="1" ht="40.5" customHeight="1" x14ac:dyDescent="0.3">
      <c r="A113" s="4" t="s">
        <v>249</v>
      </c>
      <c r="B113" s="8" t="s">
        <v>250</v>
      </c>
      <c r="C113" s="47">
        <v>150000</v>
      </c>
      <c r="D113" s="47"/>
      <c r="E113" s="47">
        <f t="shared" si="3"/>
        <v>150000</v>
      </c>
      <c r="F113" s="35">
        <v>0</v>
      </c>
      <c r="G113" s="35"/>
      <c r="H113" s="33">
        <f t="shared" si="4"/>
        <v>0</v>
      </c>
      <c r="I113" s="35">
        <v>0</v>
      </c>
      <c r="J113" s="40"/>
      <c r="K113" s="33">
        <f t="shared" si="5"/>
        <v>0</v>
      </c>
    </row>
    <row r="114" spans="1:11" s="1" customFormat="1" ht="30" customHeight="1" x14ac:dyDescent="0.3">
      <c r="A114" s="4" t="s">
        <v>251</v>
      </c>
      <c r="B114" s="8" t="s">
        <v>252</v>
      </c>
      <c r="C114" s="47">
        <v>150000</v>
      </c>
      <c r="D114" s="47"/>
      <c r="E114" s="47">
        <f t="shared" si="3"/>
        <v>150000</v>
      </c>
      <c r="F114" s="35">
        <v>0</v>
      </c>
      <c r="G114" s="35"/>
      <c r="H114" s="33">
        <f t="shared" si="4"/>
        <v>0</v>
      </c>
      <c r="I114" s="35">
        <v>0</v>
      </c>
      <c r="J114" s="40"/>
      <c r="K114" s="33">
        <f t="shared" si="5"/>
        <v>0</v>
      </c>
    </row>
    <row r="115" spans="1:11" s="1" customFormat="1" ht="42" customHeight="1" x14ac:dyDescent="0.3">
      <c r="A115" s="4" t="s">
        <v>253</v>
      </c>
      <c r="B115" s="8" t="s">
        <v>254</v>
      </c>
      <c r="C115" s="47">
        <v>150000</v>
      </c>
      <c r="D115" s="47"/>
      <c r="E115" s="47">
        <f t="shared" si="3"/>
        <v>150000</v>
      </c>
      <c r="F115" s="35">
        <v>0</v>
      </c>
      <c r="G115" s="35"/>
      <c r="H115" s="33">
        <f t="shared" si="4"/>
        <v>0</v>
      </c>
      <c r="I115" s="35">
        <v>0</v>
      </c>
      <c r="J115" s="40"/>
      <c r="K115" s="33">
        <f t="shared" si="5"/>
        <v>0</v>
      </c>
    </row>
    <row r="116" spans="1:11" x14ac:dyDescent="0.3">
      <c r="A116" s="2" t="s">
        <v>195</v>
      </c>
      <c r="B116" s="10" t="s">
        <v>196</v>
      </c>
      <c r="C116" s="47">
        <v>767355245.09000003</v>
      </c>
      <c r="D116" s="47">
        <f>D117</f>
        <v>6058714.3800000008</v>
      </c>
      <c r="E116" s="47">
        <f t="shared" si="3"/>
        <v>773413959.47000003</v>
      </c>
      <c r="F116" s="33">
        <v>697436243.95000005</v>
      </c>
      <c r="G116" s="33"/>
      <c r="H116" s="33">
        <f t="shared" si="4"/>
        <v>697436243.95000005</v>
      </c>
      <c r="I116" s="33">
        <v>513711219.90999997</v>
      </c>
      <c r="J116" s="38"/>
      <c r="K116" s="33">
        <f t="shared" si="5"/>
        <v>513711219.90999997</v>
      </c>
    </row>
    <row r="117" spans="1:11" ht="27" x14ac:dyDescent="0.3">
      <c r="A117" s="11" t="s">
        <v>197</v>
      </c>
      <c r="B117" s="11" t="s">
        <v>198</v>
      </c>
      <c r="C117" s="47">
        <v>766301510.10000002</v>
      </c>
      <c r="D117" s="47">
        <f>D118+D122+D130+D135</f>
        <v>6058714.3800000008</v>
      </c>
      <c r="E117" s="47">
        <f t="shared" si="3"/>
        <v>772360224.48000002</v>
      </c>
      <c r="F117" s="33">
        <v>697436243.95000005</v>
      </c>
      <c r="G117" s="33"/>
      <c r="H117" s="33">
        <f t="shared" si="4"/>
        <v>697436243.95000005</v>
      </c>
      <c r="I117" s="33">
        <v>513711219.90999997</v>
      </c>
      <c r="J117" s="38"/>
      <c r="K117" s="33">
        <f t="shared" si="5"/>
        <v>513711219.90999997</v>
      </c>
    </row>
    <row r="118" spans="1:11" x14ac:dyDescent="0.3">
      <c r="A118" s="11" t="s">
        <v>199</v>
      </c>
      <c r="B118" s="11" t="s">
        <v>200</v>
      </c>
      <c r="C118" s="47">
        <v>78221200</v>
      </c>
      <c r="D118" s="47">
        <f>D121</f>
        <v>962000</v>
      </c>
      <c r="E118" s="47">
        <f t="shared" si="3"/>
        <v>79183200</v>
      </c>
      <c r="F118" s="33">
        <v>18816000</v>
      </c>
      <c r="G118" s="33"/>
      <c r="H118" s="33">
        <f t="shared" si="4"/>
        <v>18816000</v>
      </c>
      <c r="I118" s="33">
        <v>15769000</v>
      </c>
      <c r="J118" s="38"/>
      <c r="K118" s="33">
        <f t="shared" si="5"/>
        <v>15769000</v>
      </c>
    </row>
    <row r="119" spans="1:11" s="29" customFormat="1" ht="27" x14ac:dyDescent="0.3">
      <c r="A119" s="12" t="s">
        <v>201</v>
      </c>
      <c r="B119" s="12" t="s">
        <v>202</v>
      </c>
      <c r="C119" s="47">
        <v>56715000</v>
      </c>
      <c r="D119" s="47"/>
      <c r="E119" s="47">
        <f t="shared" si="3"/>
        <v>56715000</v>
      </c>
      <c r="F119" s="34">
        <v>4925000</v>
      </c>
      <c r="G119" s="34"/>
      <c r="H119" s="33">
        <f t="shared" si="4"/>
        <v>4925000</v>
      </c>
      <c r="I119" s="34">
        <v>1878000</v>
      </c>
      <c r="J119" s="39"/>
      <c r="K119" s="33">
        <f t="shared" si="5"/>
        <v>1878000</v>
      </c>
    </row>
    <row r="120" spans="1:11" s="29" customFormat="1" ht="27" x14ac:dyDescent="0.3">
      <c r="A120" s="12" t="s">
        <v>203</v>
      </c>
      <c r="B120" s="12" t="s">
        <v>204</v>
      </c>
      <c r="C120" s="47">
        <v>21506200</v>
      </c>
      <c r="D120" s="47"/>
      <c r="E120" s="47">
        <f t="shared" si="3"/>
        <v>21506200</v>
      </c>
      <c r="F120" s="34">
        <v>13891000</v>
      </c>
      <c r="G120" s="34"/>
      <c r="H120" s="33">
        <f t="shared" si="4"/>
        <v>13891000</v>
      </c>
      <c r="I120" s="34">
        <v>13891000</v>
      </c>
      <c r="J120" s="39"/>
      <c r="K120" s="33">
        <f t="shared" si="5"/>
        <v>13891000</v>
      </c>
    </row>
    <row r="121" spans="1:11" s="29" customFormat="1" ht="27" x14ac:dyDescent="0.3">
      <c r="A121" s="12" t="s">
        <v>273</v>
      </c>
      <c r="B121" s="12" t="s">
        <v>202</v>
      </c>
      <c r="C121" s="47"/>
      <c r="D121" s="47">
        <v>962000</v>
      </c>
      <c r="E121" s="47">
        <f t="shared" si="3"/>
        <v>962000</v>
      </c>
      <c r="F121" s="34"/>
      <c r="G121" s="34"/>
      <c r="H121" s="33">
        <f t="shared" si="4"/>
        <v>0</v>
      </c>
      <c r="I121" s="34"/>
      <c r="J121" s="39"/>
      <c r="K121" s="33">
        <f t="shared" si="5"/>
        <v>0</v>
      </c>
    </row>
    <row r="122" spans="1:11" ht="27" x14ac:dyDescent="0.3">
      <c r="A122" s="11" t="s">
        <v>205</v>
      </c>
      <c r="B122" s="11" t="s">
        <v>206</v>
      </c>
      <c r="C122" s="47">
        <v>171021937.55999997</v>
      </c>
      <c r="D122" s="47">
        <f>D123</f>
        <v>-3701276.3</v>
      </c>
      <c r="E122" s="47">
        <f t="shared" si="3"/>
        <v>167320661.25999996</v>
      </c>
      <c r="F122" s="33">
        <v>23528617.93</v>
      </c>
      <c r="G122" s="33"/>
      <c r="H122" s="33">
        <f t="shared" si="4"/>
        <v>23528617.93</v>
      </c>
      <c r="I122" s="33">
        <v>27454499.780000001</v>
      </c>
      <c r="J122" s="38"/>
      <c r="K122" s="33">
        <f t="shared" si="5"/>
        <v>27454499.780000001</v>
      </c>
    </row>
    <row r="123" spans="1:11" s="29" customFormat="1" ht="40.200000000000003" x14ac:dyDescent="0.3">
      <c r="A123" s="13" t="s">
        <v>207</v>
      </c>
      <c r="B123" s="13" t="s">
        <v>208</v>
      </c>
      <c r="C123" s="47">
        <v>17923809.57</v>
      </c>
      <c r="D123" s="47">
        <v>-3701276.3</v>
      </c>
      <c r="E123" s="47">
        <f t="shared" si="3"/>
        <v>14222533.27</v>
      </c>
      <c r="F123" s="34">
        <v>17070604.699999999</v>
      </c>
      <c r="G123" s="34"/>
      <c r="H123" s="33">
        <f t="shared" si="4"/>
        <v>17070604.699999999</v>
      </c>
      <c r="I123" s="34">
        <v>16620354.779999999</v>
      </c>
      <c r="J123" s="39"/>
      <c r="K123" s="33">
        <f t="shared" si="5"/>
        <v>16620354.779999999</v>
      </c>
    </row>
    <row r="124" spans="1:11" s="29" customFormat="1" ht="40.200000000000003" x14ac:dyDescent="0.3">
      <c r="A124" s="12" t="s">
        <v>209</v>
      </c>
      <c r="B124" s="12" t="s">
        <v>210</v>
      </c>
      <c r="C124" s="47">
        <v>0</v>
      </c>
      <c r="D124" s="47"/>
      <c r="E124" s="47">
        <f t="shared" si="3"/>
        <v>0</v>
      </c>
      <c r="F124" s="34">
        <v>307138</v>
      </c>
      <c r="G124" s="34"/>
      <c r="H124" s="33">
        <f t="shared" si="4"/>
        <v>307138</v>
      </c>
      <c r="I124" s="34">
        <v>5022700</v>
      </c>
      <c r="J124" s="39"/>
      <c r="K124" s="33">
        <f t="shared" si="5"/>
        <v>5022700</v>
      </c>
    </row>
    <row r="125" spans="1:11" s="29" customFormat="1" ht="27" x14ac:dyDescent="0.3">
      <c r="A125" s="12" t="s">
        <v>211</v>
      </c>
      <c r="B125" s="12" t="s">
        <v>212</v>
      </c>
      <c r="C125" s="48">
        <v>904860</v>
      </c>
      <c r="D125" s="48"/>
      <c r="E125" s="47">
        <f t="shared" si="3"/>
        <v>904860</v>
      </c>
      <c r="F125" s="36">
        <v>904860</v>
      </c>
      <c r="G125" s="36"/>
      <c r="H125" s="33">
        <f t="shared" si="4"/>
        <v>904860</v>
      </c>
      <c r="I125" s="37">
        <v>904860</v>
      </c>
      <c r="J125" s="39"/>
      <c r="K125" s="33">
        <f t="shared" si="5"/>
        <v>904860</v>
      </c>
    </row>
    <row r="126" spans="1:11" s="29" customFormat="1" ht="27" x14ac:dyDescent="0.3">
      <c r="A126" s="14" t="s">
        <v>213</v>
      </c>
      <c r="B126" s="13" t="s">
        <v>214</v>
      </c>
      <c r="C126" s="47">
        <v>0</v>
      </c>
      <c r="D126" s="47"/>
      <c r="E126" s="47">
        <f t="shared" si="3"/>
        <v>0</v>
      </c>
      <c r="F126" s="34">
        <v>3258481</v>
      </c>
      <c r="G126" s="34"/>
      <c r="H126" s="33">
        <f t="shared" si="4"/>
        <v>3258481</v>
      </c>
      <c r="I126" s="34">
        <v>3642806</v>
      </c>
      <c r="J126" s="39"/>
      <c r="K126" s="33">
        <f t="shared" si="5"/>
        <v>3642806</v>
      </c>
    </row>
    <row r="127" spans="1:11" s="29" customFormat="1" ht="53.25" customHeight="1" x14ac:dyDescent="0.3">
      <c r="A127" s="24" t="s">
        <v>261</v>
      </c>
      <c r="B127" s="13" t="s">
        <v>262</v>
      </c>
      <c r="C127" s="47">
        <v>130000000</v>
      </c>
      <c r="D127" s="47"/>
      <c r="E127" s="47">
        <f t="shared" si="3"/>
        <v>130000000</v>
      </c>
      <c r="F127" s="34">
        <v>193216358.30000001</v>
      </c>
      <c r="G127" s="34"/>
      <c r="H127" s="33">
        <f t="shared" si="4"/>
        <v>193216358.30000001</v>
      </c>
      <c r="I127" s="34"/>
      <c r="J127" s="39"/>
      <c r="K127" s="33">
        <f t="shared" si="5"/>
        <v>0</v>
      </c>
    </row>
    <row r="128" spans="1:11" s="29" customFormat="1" x14ac:dyDescent="0.3">
      <c r="A128" s="15" t="s">
        <v>215</v>
      </c>
      <c r="B128" s="16" t="s">
        <v>216</v>
      </c>
      <c r="C128" s="47">
        <v>283921</v>
      </c>
      <c r="D128" s="47"/>
      <c r="E128" s="47">
        <f t="shared" si="3"/>
        <v>283921</v>
      </c>
      <c r="F128" s="34">
        <v>231027</v>
      </c>
      <c r="G128" s="34"/>
      <c r="H128" s="33">
        <f t="shared" si="4"/>
        <v>231027</v>
      </c>
      <c r="I128" s="34">
        <v>237059</v>
      </c>
      <c r="J128" s="39"/>
      <c r="K128" s="33">
        <f t="shared" si="5"/>
        <v>237059</v>
      </c>
    </row>
    <row r="129" spans="1:11" s="29" customFormat="1" x14ac:dyDescent="0.3">
      <c r="A129" s="12" t="s">
        <v>217</v>
      </c>
      <c r="B129" s="12" t="s">
        <v>218</v>
      </c>
      <c r="C129" s="47">
        <v>21909346.990000002</v>
      </c>
      <c r="D129" s="47"/>
      <c r="E129" s="47">
        <f t="shared" si="3"/>
        <v>21909346.990000002</v>
      </c>
      <c r="F129" s="34">
        <v>1756507.23</v>
      </c>
      <c r="G129" s="34"/>
      <c r="H129" s="33">
        <f t="shared" si="4"/>
        <v>1756507.23</v>
      </c>
      <c r="I129" s="34">
        <v>1026720</v>
      </c>
      <c r="J129" s="39"/>
      <c r="K129" s="33">
        <f t="shared" si="5"/>
        <v>1026720</v>
      </c>
    </row>
    <row r="130" spans="1:11" x14ac:dyDescent="0.3">
      <c r="A130" s="11" t="s">
        <v>219</v>
      </c>
      <c r="B130" s="11" t="s">
        <v>220</v>
      </c>
      <c r="C130" s="47">
        <v>458030405.85000002</v>
      </c>
      <c r="D130" s="47">
        <f>D133</f>
        <v>-2113139.3199999998</v>
      </c>
      <c r="E130" s="47">
        <f t="shared" si="3"/>
        <v>455917266.53000003</v>
      </c>
      <c r="F130" s="33">
        <v>426674018.85000002</v>
      </c>
      <c r="G130" s="33"/>
      <c r="H130" s="33">
        <f t="shared" si="4"/>
        <v>426674018.85000002</v>
      </c>
      <c r="I130" s="33">
        <v>434533429.85000002</v>
      </c>
      <c r="J130" s="38"/>
      <c r="K130" s="33">
        <f t="shared" si="5"/>
        <v>434533429.85000002</v>
      </c>
    </row>
    <row r="131" spans="1:11" s="29" customFormat="1" ht="27" x14ac:dyDescent="0.3">
      <c r="A131" s="12" t="s">
        <v>221</v>
      </c>
      <c r="B131" s="12" t="s">
        <v>222</v>
      </c>
      <c r="C131" s="47">
        <v>392028711.85000002</v>
      </c>
      <c r="D131" s="47"/>
      <c r="E131" s="47">
        <f t="shared" si="3"/>
        <v>392028711.85000002</v>
      </c>
      <c r="F131" s="34">
        <v>368283294.85000002</v>
      </c>
      <c r="G131" s="34"/>
      <c r="H131" s="33">
        <f t="shared" si="4"/>
        <v>368283294.85000002</v>
      </c>
      <c r="I131" s="34">
        <v>368283294.85000002</v>
      </c>
      <c r="J131" s="39"/>
      <c r="K131" s="33">
        <f t="shared" si="5"/>
        <v>368283294.85000002</v>
      </c>
    </row>
    <row r="132" spans="1:11" s="29" customFormat="1" ht="53.4" x14ac:dyDescent="0.3">
      <c r="A132" s="12" t="s">
        <v>223</v>
      </c>
      <c r="B132" s="12" t="s">
        <v>224</v>
      </c>
      <c r="C132" s="47">
        <v>2711281</v>
      </c>
      <c r="D132" s="47"/>
      <c r="E132" s="47">
        <f t="shared" si="3"/>
        <v>2711281</v>
      </c>
      <c r="F132" s="34">
        <v>4115281</v>
      </c>
      <c r="G132" s="34"/>
      <c r="H132" s="33">
        <f t="shared" si="4"/>
        <v>4115281</v>
      </c>
      <c r="I132" s="34">
        <v>4115281</v>
      </c>
      <c r="J132" s="39"/>
      <c r="K132" s="33">
        <f t="shared" si="5"/>
        <v>4115281</v>
      </c>
    </row>
    <row r="133" spans="1:11" s="29" customFormat="1" ht="40.200000000000003" x14ac:dyDescent="0.3">
      <c r="A133" s="12" t="s">
        <v>225</v>
      </c>
      <c r="B133" s="12" t="s">
        <v>226</v>
      </c>
      <c r="C133" s="47">
        <v>63277368</v>
      </c>
      <c r="D133" s="47">
        <v>-2113139.3199999998</v>
      </c>
      <c r="E133" s="47">
        <f t="shared" si="3"/>
        <v>61164228.68</v>
      </c>
      <c r="F133" s="34">
        <v>54261900</v>
      </c>
      <c r="G133" s="34"/>
      <c r="H133" s="33">
        <f t="shared" si="4"/>
        <v>54261900</v>
      </c>
      <c r="I133" s="34">
        <v>62013600</v>
      </c>
      <c r="J133" s="39"/>
      <c r="K133" s="33">
        <f t="shared" si="5"/>
        <v>62013600</v>
      </c>
    </row>
    <row r="134" spans="1:11" s="29" customFormat="1" ht="40.200000000000003" x14ac:dyDescent="0.3">
      <c r="A134" s="12" t="s">
        <v>227</v>
      </c>
      <c r="B134" s="12" t="s">
        <v>228</v>
      </c>
      <c r="C134" s="47">
        <v>13045</v>
      </c>
      <c r="D134" s="47"/>
      <c r="E134" s="47">
        <f t="shared" si="3"/>
        <v>13045</v>
      </c>
      <c r="F134" s="34">
        <v>13543</v>
      </c>
      <c r="G134" s="34"/>
      <c r="H134" s="33">
        <f t="shared" si="4"/>
        <v>13543</v>
      </c>
      <c r="I134" s="34">
        <v>121254</v>
      </c>
      <c r="J134" s="39"/>
      <c r="K134" s="33">
        <f t="shared" si="5"/>
        <v>121254</v>
      </c>
    </row>
    <row r="135" spans="1:11" x14ac:dyDescent="0.3">
      <c r="A135" s="11" t="s">
        <v>229</v>
      </c>
      <c r="B135" s="11" t="s">
        <v>230</v>
      </c>
      <c r="C135" s="47">
        <v>59027966.690000005</v>
      </c>
      <c r="D135" s="47">
        <f>D136+D138+D139+D140</f>
        <v>10911130</v>
      </c>
      <c r="E135" s="47">
        <f t="shared" si="3"/>
        <v>69939096.689999998</v>
      </c>
      <c r="F135" s="33">
        <v>35201248.870000005</v>
      </c>
      <c r="G135" s="33"/>
      <c r="H135" s="33">
        <f t="shared" si="4"/>
        <v>35201248.870000005</v>
      </c>
      <c r="I135" s="33">
        <v>35954290.280000001</v>
      </c>
      <c r="J135" s="38"/>
      <c r="K135" s="33">
        <f t="shared" si="5"/>
        <v>35954290.280000001</v>
      </c>
    </row>
    <row r="136" spans="1:11" s="29" customFormat="1" ht="40.200000000000003" x14ac:dyDescent="0.3">
      <c r="A136" s="12" t="s">
        <v>231</v>
      </c>
      <c r="B136" s="12" t="s">
        <v>232</v>
      </c>
      <c r="C136" s="47">
        <v>27691455.82</v>
      </c>
      <c r="D136" s="47">
        <v>15000</v>
      </c>
      <c r="E136" s="47">
        <f t="shared" si="3"/>
        <v>27706455.82</v>
      </c>
      <c r="F136" s="34">
        <v>17655315</v>
      </c>
      <c r="G136" s="34"/>
      <c r="H136" s="33">
        <f t="shared" si="4"/>
        <v>17655315</v>
      </c>
      <c r="I136" s="34">
        <v>17770240</v>
      </c>
      <c r="J136" s="39"/>
      <c r="K136" s="33">
        <f t="shared" si="5"/>
        <v>17770240</v>
      </c>
    </row>
    <row r="137" spans="1:11" s="29" customFormat="1" ht="53.4" x14ac:dyDescent="0.3">
      <c r="A137" s="17" t="s">
        <v>233</v>
      </c>
      <c r="B137" s="12" t="s">
        <v>234</v>
      </c>
      <c r="C137" s="47">
        <v>3015613.87</v>
      </c>
      <c r="D137" s="47"/>
      <c r="E137" s="47">
        <f t="shared" si="3"/>
        <v>3015613.87</v>
      </c>
      <c r="F137" s="34">
        <v>3015613.87</v>
      </c>
      <c r="G137" s="34"/>
      <c r="H137" s="33">
        <f t="shared" si="4"/>
        <v>3015613.87</v>
      </c>
      <c r="I137" s="34">
        <v>3653730.28</v>
      </c>
      <c r="J137" s="39"/>
      <c r="K137" s="33">
        <f t="shared" si="5"/>
        <v>3653730.28</v>
      </c>
    </row>
    <row r="138" spans="1:11" s="29" customFormat="1" ht="106.2" x14ac:dyDescent="0.3">
      <c r="A138" s="17" t="s">
        <v>263</v>
      </c>
      <c r="B138" s="12" t="s">
        <v>264</v>
      </c>
      <c r="C138" s="47">
        <v>520800</v>
      </c>
      <c r="D138" s="47">
        <v>-30200</v>
      </c>
      <c r="E138" s="47">
        <f t="shared" si="3"/>
        <v>490600</v>
      </c>
      <c r="F138" s="34">
        <v>0</v>
      </c>
      <c r="G138" s="34"/>
      <c r="H138" s="33">
        <f t="shared" si="4"/>
        <v>0</v>
      </c>
      <c r="I138" s="34"/>
      <c r="J138" s="39"/>
      <c r="K138" s="33">
        <f t="shared" si="5"/>
        <v>0</v>
      </c>
    </row>
    <row r="139" spans="1:11" s="29" customFormat="1" ht="79.8" x14ac:dyDescent="0.3">
      <c r="A139" s="17" t="s">
        <v>235</v>
      </c>
      <c r="B139" s="18" t="s">
        <v>237</v>
      </c>
      <c r="C139" s="47">
        <v>26638920</v>
      </c>
      <c r="D139" s="47">
        <v>-1769400</v>
      </c>
      <c r="E139" s="47">
        <f t="shared" si="3"/>
        <v>24869520</v>
      </c>
      <c r="F139" s="34">
        <v>14530320</v>
      </c>
      <c r="G139" s="34"/>
      <c r="H139" s="33">
        <f t="shared" si="4"/>
        <v>14530320</v>
      </c>
      <c r="I139" s="34">
        <v>14530320</v>
      </c>
      <c r="J139" s="39"/>
      <c r="K139" s="33">
        <f t="shared" si="5"/>
        <v>14530320</v>
      </c>
    </row>
    <row r="140" spans="1:11" s="29" customFormat="1" ht="26.4" x14ac:dyDescent="0.3">
      <c r="A140" s="25" t="s">
        <v>259</v>
      </c>
      <c r="B140" s="26" t="s">
        <v>258</v>
      </c>
      <c r="C140" s="47">
        <v>1161177</v>
      </c>
      <c r="D140" s="47">
        <v>12695730</v>
      </c>
      <c r="E140" s="47">
        <f t="shared" ref="E140:E143" si="6">C140+D140</f>
        <v>13856907</v>
      </c>
      <c r="F140" s="34">
        <v>0</v>
      </c>
      <c r="G140" s="34"/>
      <c r="H140" s="33">
        <f t="shared" ref="H140:H143" si="7">F140+G140</f>
        <v>0</v>
      </c>
      <c r="I140" s="34">
        <v>0</v>
      </c>
      <c r="J140" s="39"/>
      <c r="K140" s="33">
        <f t="shared" ref="K140:K143" si="8">I140+J140</f>
        <v>0</v>
      </c>
    </row>
    <row r="141" spans="1:11" ht="20.25" customHeight="1" x14ac:dyDescent="0.3">
      <c r="A141" s="21" t="s">
        <v>255</v>
      </c>
      <c r="B141" s="22" t="s">
        <v>256</v>
      </c>
      <c r="C141" s="47">
        <v>1053734.99</v>
      </c>
      <c r="D141" s="47"/>
      <c r="E141" s="47">
        <f t="shared" si="6"/>
        <v>1053734.99</v>
      </c>
      <c r="F141" s="33">
        <v>0</v>
      </c>
      <c r="G141" s="33"/>
      <c r="H141" s="33">
        <f t="shared" si="7"/>
        <v>0</v>
      </c>
      <c r="I141" s="33">
        <v>0</v>
      </c>
      <c r="J141" s="38"/>
      <c r="K141" s="33">
        <f t="shared" si="8"/>
        <v>0</v>
      </c>
    </row>
    <row r="142" spans="1:11" s="29" customFormat="1" x14ac:dyDescent="0.3">
      <c r="A142" s="31" t="s">
        <v>260</v>
      </c>
      <c r="B142" s="23" t="s">
        <v>257</v>
      </c>
      <c r="C142" s="47">
        <v>1053734.99</v>
      </c>
      <c r="D142" s="47"/>
      <c r="E142" s="47">
        <f t="shared" si="6"/>
        <v>1053734.99</v>
      </c>
      <c r="F142" s="34">
        <v>0</v>
      </c>
      <c r="G142" s="34"/>
      <c r="H142" s="33">
        <f t="shared" si="7"/>
        <v>0</v>
      </c>
      <c r="I142" s="34">
        <v>0</v>
      </c>
      <c r="J142" s="39"/>
      <c r="K142" s="33">
        <f t="shared" si="8"/>
        <v>0</v>
      </c>
    </row>
    <row r="143" spans="1:11" x14ac:dyDescent="0.3">
      <c r="A143" s="19"/>
      <c r="B143" s="11" t="s">
        <v>236</v>
      </c>
      <c r="C143" s="47">
        <v>1057665245.09</v>
      </c>
      <c r="D143" s="47">
        <f>D116+D6</f>
        <v>35445714.380000003</v>
      </c>
      <c r="E143" s="47">
        <f t="shared" si="6"/>
        <v>1093110959.47</v>
      </c>
      <c r="F143" s="33">
        <v>1006337924.3400002</v>
      </c>
      <c r="G143" s="33"/>
      <c r="H143" s="33">
        <f t="shared" si="7"/>
        <v>1006337924.3400002</v>
      </c>
      <c r="I143" s="33">
        <v>828826219.90999997</v>
      </c>
      <c r="J143" s="38"/>
      <c r="K143" s="33">
        <f t="shared" si="8"/>
        <v>828826219.90999997</v>
      </c>
    </row>
  </sheetData>
  <mergeCells count="7">
    <mergeCell ref="C1:K1"/>
    <mergeCell ref="A2:K2"/>
    <mergeCell ref="A4:A5"/>
    <mergeCell ref="B4:B5"/>
    <mergeCell ref="C4:E4"/>
    <mergeCell ref="F4:H4"/>
    <mergeCell ref="I4:K4"/>
  </mergeCells>
  <hyperlinks>
    <hyperlink ref="B82" r:id="rId1" display="consultantplus://offline/ref=C84CB3038B4AEA7D3C5C5B44AAD63104D594E77A4F25BC5E21A87444550683746384295A47EAF6BB515896F9F2P5v5N"/>
    <hyperlink ref="B83" r:id="rId2" display="consultantplus://offline/ref=DC5688143164477E734017DE363AF0E8BC597211A0A940FC18EDCE48519A08E99E97412860B7C71B40FA9E8B478AC689540B8A3C870DF431pEv3N"/>
    <hyperlink ref="B84" r:id="rId3" display="consultantplus://offline/ref=3ACEDDB140C62BECB017ACD9873C6202CB6FA8F31F668AEF4B791C9ABF2B822DCF3C83C2DC2CD956817063E13D38503EA3359C6AC609626Dk2wBN"/>
    <hyperlink ref="B85" r:id="rId4" display="consultantplus://offline/ref=89EBEFB2FA22D6AA593E9391250B1505BE6DA267E51A7C5EE59659CA40E7707BBF5DA07A517C3F6D9474A05EE73DE6D53F1F2C938BE0A491O4x3N"/>
    <hyperlink ref="B86" r:id="rId5" display="consultantplus://offline/ref=4660C791CA722F3A18AAFDF1D8F4DBD607F6F6A53E23B34DFD68A82F396AD24C3BD06E61E9B6998D4C6AA49B8ECAE66C8791BE904553CF216Fx8N"/>
    <hyperlink ref="B87" r:id="rId6" display="consultantplus://offline/ref=C22D74370BC316AD0470610C48B6E2CD911777293F6989922B2843BB52D666F18A93F1CCEE2F40AB88BF44C404D9F7E0D7EDADCF4CA12B88k2y9N"/>
    <hyperlink ref="B88" r:id="rId7" display="consultantplus://offline/ref=5E15226B314332602E5299E16F1A3A52BDB688E97902AAC579F82F3E02E03B777330B2B9414445958BFE863EB7BD31FB2AC852FA7DA6EC2BO5z9N"/>
    <hyperlink ref="B91" r:id="rId8" display="consultantplus://offline/ref=62DCA53493C6BC821D022A51827E645F75D36318E9F261773BD4B205F0842D5A66A5663DDCDF6782BF1976C64E8D57C92B6552DF6CF13092FEV6O"/>
    <hyperlink ref="B89" r:id="rId9" display="consultantplus://offline/ref=5E15226B314332602E5299E16F1A3A52BDB688E97902AAC579F82F3E02E03B777330B2B9414445958BFE863EB7BD31FB2AC852FA7DA6EC2BO5z9N"/>
    <hyperlink ref="B90" r:id="rId10" display="consultantplus://offline/ref=5E15226B314332602E5299E16F1A3A52BDB688E97902AAC579F82F3E02E03B777330B2B9414445958BFE863EB7BD31FB2AC852FA7DA6EC2BO5z9N"/>
    <hyperlink ref="B93" r:id="rId11" display="consultantplus://offline/ref=62DCA53493C6BC821D022A51827E645F75D36318E9F261773BD4B205F0842D5A66A5663DDCDF6782BF1976C64E8D57C92B6552DF6CF13092FEV6O"/>
    <hyperlink ref="B94" r:id="rId12" display="consultantplus://offline/ref=62DCA53493C6BC821D022A51827E645F75D36318E9F261773BD4B205F0842D5A66A5663DDCDF6782BF1976C64E8D57C92B6552DF6CF13092FEV6O"/>
  </hyperlinks>
  <pageMargins left="0.70866141732283472" right="0.70866141732283472" top="0.74803149606299213" bottom="0.74803149606299213" header="0.31496062992125984" footer="0.31496062992125984"/>
  <pageSetup paperSize="9" scale="66" fitToHeight="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Доронина Наталья Петровна</cp:lastModifiedBy>
  <cp:lastPrinted>2023-11-30T09:39:51Z</cp:lastPrinted>
  <dcterms:created xsi:type="dcterms:W3CDTF">2020-06-23T08:23:31Z</dcterms:created>
  <dcterms:modified xsi:type="dcterms:W3CDTF">2024-12-20T07:13:36Z</dcterms:modified>
</cp:coreProperties>
</file>